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Qtr YTD 22-23" sheetId="1" r:id="rId1"/>
    <sheet name="Sheet1" sheetId="2" r:id="rId2"/>
  </sheets>
  <definedNames>
    <definedName name="_xlnm.Print_Area" localSheetId="0">'Qtr YTD 22-23'!$A$1:$Z$80</definedName>
  </definedNames>
  <calcPr fullCalcOnLoad="1"/>
</workbook>
</file>

<file path=xl/comments1.xml><?xml version="1.0" encoding="utf-8"?>
<comments xmlns="http://schemas.openxmlformats.org/spreadsheetml/2006/main">
  <authors>
    <author>Aislaby Parish</author>
  </authors>
  <commentList>
    <comment ref="N43" authorId="0">
      <text>
        <r>
          <rPr>
            <b/>
            <sz val="9"/>
            <rFont val="Tahoma"/>
            <family val="0"/>
          </rPr>
          <t>Aislaby Parish:</t>
        </r>
        <r>
          <rPr>
            <sz val="9"/>
            <rFont val="Tahoma"/>
            <family val="0"/>
          </rPr>
          <t xml:space="preserve">
Coronation Room Hire</t>
        </r>
      </text>
    </comment>
    <comment ref="N47" authorId="0">
      <text>
        <r>
          <rPr>
            <b/>
            <sz val="9"/>
            <rFont val="Tahoma"/>
            <family val="0"/>
          </rPr>
          <t>Aislaby Parish:</t>
        </r>
        <r>
          <rPr>
            <sz val="9"/>
            <rFont val="Tahoma"/>
            <family val="0"/>
          </rPr>
          <t xml:space="preserve">
Band for Coronation
</t>
        </r>
      </text>
    </comment>
  </commentList>
</comments>
</file>

<file path=xl/sharedStrings.xml><?xml version="1.0" encoding="utf-8"?>
<sst xmlns="http://schemas.openxmlformats.org/spreadsheetml/2006/main" count="87" uniqueCount="86">
  <si>
    <t>By Month</t>
  </si>
  <si>
    <t>EXPENDITURE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</si>
  <si>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</si>
  <si>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</si>
  <si>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</si>
  <si>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</si>
  <si>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</si>
  <si>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</si>
  <si>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</si>
  <si>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</si>
  <si>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</si>
  <si>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JAN</t>
  </si>
  <si>
    <t>FEB</t>
  </si>
  <si>
    <t>MARCH</t>
  </si>
  <si>
    <t>Staffing</t>
  </si>
  <si>
    <t xml:space="preserve">Training </t>
  </si>
  <si>
    <t>Recruitment Costs</t>
  </si>
  <si>
    <t>Grounds Maintenance*</t>
  </si>
  <si>
    <t>External Maintenance**</t>
  </si>
  <si>
    <t>Room Hire</t>
  </si>
  <si>
    <t>Transport</t>
  </si>
  <si>
    <t>Member's mileage claims</t>
  </si>
  <si>
    <t>Clerk's mileage</t>
  </si>
  <si>
    <t>Supplies &amp; Services</t>
  </si>
  <si>
    <t>Admin supplies</t>
  </si>
  <si>
    <t>Postages</t>
  </si>
  <si>
    <t>Insurance</t>
  </si>
  <si>
    <t>Memberships /Subs/Ref Books</t>
  </si>
  <si>
    <t>Bank Charges</t>
  </si>
  <si>
    <t>Audit</t>
  </si>
  <si>
    <t>Projects</t>
  </si>
  <si>
    <t>TOTAL EXPENDITURE</t>
  </si>
  <si>
    <t>INCOME</t>
  </si>
  <si>
    <t>Precept</t>
  </si>
  <si>
    <t>TOTAL INCOME</t>
  </si>
  <si>
    <t>Opening Balance</t>
  </si>
  <si>
    <t>Closing Balance</t>
  </si>
  <si>
    <t>*Roadside verges - maintenance; Playing Fields, Parks &amp; Open spaces; Burial Grounds/Churchyard</t>
  </si>
  <si>
    <t xml:space="preserve">**Public Seats; Public/Bus Shelter, Public Clock
</t>
  </si>
  <si>
    <t>Wages</t>
  </si>
  <si>
    <t>Other</t>
  </si>
  <si>
    <t>Net Pay (Salary &amp; Allowances)</t>
  </si>
  <si>
    <t>Salary Adjustments (Tax Reimburse)</t>
  </si>
  <si>
    <t>HMRC PAYE (employer/employee)</t>
  </si>
  <si>
    <t>Sub Total</t>
  </si>
  <si>
    <t>External Maintenance Non Model Agreement</t>
  </si>
  <si>
    <t>Model Agreement with SBC</t>
  </si>
  <si>
    <t xml:space="preserve">Model Agreement </t>
  </si>
  <si>
    <t>Maintenance</t>
  </si>
  <si>
    <t>Aislaby Parish Council</t>
  </si>
  <si>
    <t>Garths</t>
  </si>
  <si>
    <t>Public Conveniences</t>
  </si>
  <si>
    <t>Wayleaves/Easements/Minerals</t>
  </si>
  <si>
    <t>Current Account</t>
  </si>
  <si>
    <t>Cleaning</t>
  </si>
  <si>
    <t>Water</t>
  </si>
  <si>
    <t>Electricity</t>
  </si>
  <si>
    <t>NNDR</t>
  </si>
  <si>
    <t>Outturn 2014/15</t>
  </si>
  <si>
    <t>n/a</t>
  </si>
  <si>
    <t>Public Conveniences Grants</t>
  </si>
  <si>
    <t>NYCC Grass cutting</t>
  </si>
  <si>
    <t>Garth Fines</t>
  </si>
  <si>
    <t>Routine Maintenance</t>
  </si>
  <si>
    <t>Other (sundries etc)</t>
  </si>
  <si>
    <t>Outturn 2015/16</t>
  </si>
  <si>
    <t>Outturn 2016/17</t>
  </si>
  <si>
    <t>Outturn 2017/18</t>
  </si>
  <si>
    <t>Transfer from Savings (a/c closed)</t>
  </si>
  <si>
    <t>RESERVES</t>
  </si>
  <si>
    <t>Outturn 2018/19</t>
  </si>
  <si>
    <t>Contingency Fund (ie election costs)</t>
  </si>
  <si>
    <t>Donations (ie S137 Poppy Wreath)</t>
  </si>
  <si>
    <t>Outturn 2019/20</t>
  </si>
  <si>
    <t>Other (ie VAT reimburse, donations, grants)</t>
  </si>
  <si>
    <t>Outturn 2020/21</t>
  </si>
  <si>
    <t>Homeworking Allowance (Not Paye)</t>
  </si>
  <si>
    <t>UNPRESENTED CHEQUES</t>
  </si>
  <si>
    <t>Outturn 2021/22</t>
  </si>
  <si>
    <t>Outturn 2022/23</t>
  </si>
  <si>
    <t>ACTUAL YTD 2023/24</t>
  </si>
  <si>
    <t>Jack Reeves</t>
  </si>
  <si>
    <t>St Margaret's Church (from MA)</t>
  </si>
  <si>
    <t>C E Wiggins Feb</t>
  </si>
  <si>
    <t>HMR&amp;C Feb</t>
  </si>
  <si>
    <t>C E Wiggins WFH Feb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</si>
</sst>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[$-809]dd\ mmmm\ yyyy"/>
    <numFmt numFmtId="166" formatCode="dd/mm/yyyy;@"/>
    <numFmt numFmtId="167" formatCode="0.0"/>
    <numFmt numFmtId="168" formatCode="0.000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22"/>
      <name val="Arial"/>
      <family val="2"/>
    </font>
    <font>
      <b/>
      <sz val="22"/>
      <name val="Arial"/>
      <family val="2"/>
    </font>
    <font>
      <sz val="20"/>
      <name val="Arial"/>
      <family val="2"/>
    </font>
    <font>
      <sz val="22"/>
      <name val="Calibri"/>
      <family val="2"/>
    </font>
    <font>
      <b/>
      <i/>
      <sz val="22"/>
      <name val="Arial"/>
      <family val="2"/>
    </font>
    <font>
      <i/>
      <sz val="22"/>
      <name val="Arial"/>
      <family val="2"/>
    </font>
    <font>
      <sz val="24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u val="single"/>
      <sz val="20"/>
      <name val="Arial"/>
      <family val="2"/>
    </font>
    <font>
      <sz val="14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10"/>
      <name val="Arial"/>
      <family val="2"/>
    </font>
    <font>
      <sz val="18"/>
      <color indexed="10"/>
      <name val="Arial"/>
      <family val="2"/>
    </font>
    <font>
      <b/>
      <sz val="18"/>
      <color indexed="10"/>
      <name val="Arial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FF0000"/>
      <name val="Arial"/>
      <family val="2"/>
    </font>
    <font>
      <sz val="18"/>
      <color rgb="FFFF0000"/>
      <name val="Arial"/>
      <family val="2"/>
    </font>
    <font>
      <b/>
      <sz val="18"/>
      <color rgb="FFFF0000"/>
      <name val="Arial"/>
      <family val="2"/>
    </font>
    <font>
      <sz val="14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2" fontId="2" fillId="0" borderId="0" xfId="46" applyNumberFormat="1" applyFont="1">
      <alignment/>
      <protection/>
    </xf>
    <xf numFmtId="2" fontId="2" fillId="0" borderId="0" xfId="46" applyNumberFormat="1" applyFont="1" applyAlignment="1">
      <alignment wrapText="1"/>
      <protection/>
    </xf>
    <xf numFmtId="0" fontId="4" fillId="0" borderId="0" xfId="46" applyFont="1">
      <alignment/>
      <protection/>
    </xf>
    <xf numFmtId="0" fontId="2" fillId="0" borderId="0" xfId="46" applyFont="1" applyAlignment="1">
      <alignment wrapText="1"/>
      <protection/>
    </xf>
    <xf numFmtId="0" fontId="2" fillId="0" borderId="0" xfId="46" applyFont="1" applyAlignment="1">
      <alignment horizontal="center" wrapText="1"/>
      <protection/>
    </xf>
    <xf numFmtId="2" fontId="3" fillId="0" borderId="0" xfId="46" applyNumberFormat="1" applyFont="1" applyAlignment="1">
      <alignment horizontal="right" wrapText="1"/>
      <protection/>
    </xf>
    <xf numFmtId="2" fontId="2" fillId="0" borderId="0" xfId="46" applyNumberFormat="1" applyFont="1" applyAlignment="1">
      <alignment horizontal="right" wrapText="1"/>
      <protection/>
    </xf>
    <xf numFmtId="2" fontId="2" fillId="0" borderId="0" xfId="46" applyNumberFormat="1" applyFont="1" applyAlignment="1">
      <alignment horizontal="center"/>
      <protection/>
    </xf>
    <xf numFmtId="0" fontId="4" fillId="0" borderId="0" xfId="46" applyFont="1" applyAlignment="1">
      <alignment horizontal="center"/>
      <protection/>
    </xf>
    <xf numFmtId="0" fontId="3" fillId="0" borderId="0" xfId="46" applyFont="1" applyAlignment="1">
      <alignment horizontal="left" wrapText="1"/>
      <protection/>
    </xf>
    <xf numFmtId="2" fontId="2" fillId="0" borderId="0" xfId="46" applyNumberFormat="1" applyFont="1" applyAlignment="1">
      <alignment horizontal="right"/>
      <protection/>
    </xf>
    <xf numFmtId="0" fontId="4" fillId="0" borderId="0" xfId="46" applyFont="1" applyAlignment="1">
      <alignment horizontal="right"/>
      <protection/>
    </xf>
    <xf numFmtId="0" fontId="3" fillId="0" borderId="0" xfId="46" applyFont="1" applyAlignment="1">
      <alignment wrapText="1"/>
      <protection/>
    </xf>
    <xf numFmtId="0" fontId="5" fillId="0" borderId="0" xfId="46" applyFont="1">
      <alignment/>
      <protection/>
    </xf>
    <xf numFmtId="0" fontId="6" fillId="0" borderId="0" xfId="46" applyFont="1" applyAlignment="1">
      <alignment wrapText="1"/>
      <protection/>
    </xf>
    <xf numFmtId="2" fontId="4" fillId="0" borderId="0" xfId="46" applyNumberFormat="1" applyFont="1">
      <alignment/>
      <protection/>
    </xf>
    <xf numFmtId="0" fontId="7" fillId="0" borderId="0" xfId="46" applyFont="1" applyAlignment="1">
      <alignment horizontal="right" wrapText="1"/>
      <protection/>
    </xf>
    <xf numFmtId="2" fontId="7" fillId="0" borderId="10" xfId="46" applyNumberFormat="1" applyFont="1" applyBorder="1" applyAlignment="1">
      <alignment wrapText="1"/>
      <protection/>
    </xf>
    <xf numFmtId="0" fontId="2" fillId="0" borderId="11" xfId="46" applyFont="1" applyBorder="1" applyAlignment="1">
      <alignment wrapText="1"/>
      <protection/>
    </xf>
    <xf numFmtId="2" fontId="2" fillId="0" borderId="11" xfId="46" applyNumberFormat="1" applyFont="1" applyBorder="1" applyAlignment="1">
      <alignment wrapText="1"/>
      <protection/>
    </xf>
    <xf numFmtId="2" fontId="2" fillId="0" borderId="12" xfId="46" applyNumberFormat="1" applyFont="1" applyBorder="1" applyAlignment="1">
      <alignment wrapText="1"/>
      <protection/>
    </xf>
    <xf numFmtId="0" fontId="4" fillId="0" borderId="0" xfId="46" applyFont="1" applyAlignment="1">
      <alignment wrapText="1"/>
      <protection/>
    </xf>
    <xf numFmtId="0" fontId="8" fillId="0" borderId="0" xfId="46" applyFont="1" applyAlignment="1">
      <alignment wrapText="1"/>
      <protection/>
    </xf>
    <xf numFmtId="0" fontId="9" fillId="0" borderId="13" xfId="46" applyFont="1" applyBorder="1" applyAlignment="1">
      <alignment wrapText="1"/>
      <protection/>
    </xf>
    <xf numFmtId="2" fontId="9" fillId="0" borderId="13" xfId="46" applyNumberFormat="1" applyFont="1" applyBorder="1" applyAlignment="1">
      <alignment wrapText="1"/>
      <protection/>
    </xf>
    <xf numFmtId="0" fontId="9" fillId="0" borderId="0" xfId="46" applyFont="1" applyAlignment="1">
      <alignment wrapText="1"/>
      <protection/>
    </xf>
    <xf numFmtId="0" fontId="10" fillId="0" borderId="0" xfId="46" applyFont="1">
      <alignment/>
      <protection/>
    </xf>
    <xf numFmtId="0" fontId="10" fillId="0" borderId="0" xfId="46" applyFont="1" applyAlignment="1">
      <alignment wrapText="1"/>
      <protection/>
    </xf>
    <xf numFmtId="2" fontId="10" fillId="0" borderId="0" xfId="46" applyNumberFormat="1" applyFont="1">
      <alignment/>
      <protection/>
    </xf>
    <xf numFmtId="2" fontId="3" fillId="0" borderId="0" xfId="46" applyNumberFormat="1" applyFont="1" applyAlignment="1">
      <alignment wrapText="1"/>
      <protection/>
    </xf>
    <xf numFmtId="2" fontId="3" fillId="0" borderId="0" xfId="46" applyNumberFormat="1" applyFont="1">
      <alignment/>
      <protection/>
    </xf>
    <xf numFmtId="0" fontId="2" fillId="0" borderId="0" xfId="46" applyFont="1" applyAlignment="1">
      <alignment horizontal="right" wrapText="1"/>
      <protection/>
    </xf>
    <xf numFmtId="0" fontId="2" fillId="0" borderId="0" xfId="46" applyFont="1">
      <alignment/>
      <protection/>
    </xf>
    <xf numFmtId="2" fontId="4" fillId="0" borderId="0" xfId="46" applyNumberFormat="1" applyFont="1" applyAlignment="1">
      <alignment wrapText="1"/>
      <protection/>
    </xf>
    <xf numFmtId="166" fontId="3" fillId="0" borderId="0" xfId="46" applyNumberFormat="1" applyFont="1">
      <alignment/>
      <protection/>
    </xf>
    <xf numFmtId="0" fontId="11" fillId="0" borderId="0" xfId="46" applyFont="1" applyAlignment="1">
      <alignment wrapText="1"/>
      <protection/>
    </xf>
    <xf numFmtId="0" fontId="56" fillId="0" borderId="0" xfId="46" applyFont="1">
      <alignment/>
      <protection/>
    </xf>
    <xf numFmtId="0" fontId="3" fillId="0" borderId="13" xfId="46" applyFont="1" applyBorder="1" applyAlignment="1">
      <alignment wrapText="1"/>
      <protection/>
    </xf>
    <xf numFmtId="2" fontId="3" fillId="0" borderId="13" xfId="46" applyNumberFormat="1" applyFont="1" applyBorder="1" applyAlignment="1">
      <alignment wrapText="1"/>
      <protection/>
    </xf>
    <xf numFmtId="2" fontId="57" fillId="0" borderId="0" xfId="46" applyNumberFormat="1" applyFont="1">
      <alignment/>
      <protection/>
    </xf>
    <xf numFmtId="2" fontId="58" fillId="0" borderId="0" xfId="46" applyNumberFormat="1" applyFont="1">
      <alignment/>
      <protection/>
    </xf>
    <xf numFmtId="0" fontId="12" fillId="0" borderId="0" xfId="46" applyFont="1">
      <alignment/>
      <protection/>
    </xf>
    <xf numFmtId="0" fontId="3" fillId="0" borderId="0" xfId="46" applyFont="1" applyAlignment="1">
      <alignment/>
      <protection/>
    </xf>
    <xf numFmtId="2" fontId="13" fillId="0" borderId="0" xfId="46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13" fillId="0" borderId="0" xfId="46" applyFont="1">
      <alignment/>
      <protection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46" applyFont="1" applyAlignment="1">
      <alignment horizontal="left" wrapText="1"/>
      <protection/>
    </xf>
    <xf numFmtId="0" fontId="2" fillId="0" borderId="14" xfId="46" applyFont="1" applyBorder="1" applyAlignment="1">
      <alignment wrapText="1"/>
      <protection/>
    </xf>
    <xf numFmtId="43" fontId="3" fillId="0" borderId="0" xfId="46" applyNumberFormat="1" applyFont="1" applyFill="1" applyAlignment="1">
      <alignment/>
      <protection/>
    </xf>
    <xf numFmtId="43" fontId="3" fillId="0" borderId="0" xfId="46" applyNumberFormat="1" applyFont="1" applyFill="1" applyAlignment="1">
      <alignment horizontal="right" wrapText="1"/>
      <protection/>
    </xf>
    <xf numFmtId="43" fontId="2" fillId="0" borderId="0" xfId="46" applyNumberFormat="1" applyFont="1" applyFill="1" applyAlignment="1">
      <alignment horizontal="right" wrapText="1"/>
      <protection/>
    </xf>
    <xf numFmtId="43" fontId="2" fillId="0" borderId="0" xfId="46" applyNumberFormat="1" applyFont="1" applyFill="1" applyAlignment="1">
      <alignment wrapText="1"/>
      <protection/>
    </xf>
    <xf numFmtId="43" fontId="2" fillId="0" borderId="14" xfId="46" applyNumberFormat="1" applyFont="1" applyFill="1" applyBorder="1" applyAlignment="1">
      <alignment wrapText="1"/>
      <protection/>
    </xf>
    <xf numFmtId="43" fontId="2" fillId="0" borderId="10" xfId="46" applyNumberFormat="1" applyFont="1" applyFill="1" applyBorder="1" applyAlignment="1">
      <alignment wrapText="1"/>
      <protection/>
    </xf>
    <xf numFmtId="43" fontId="2" fillId="0" borderId="12" xfId="46" applyNumberFormat="1" applyFont="1" applyFill="1" applyBorder="1" applyAlignment="1">
      <alignment wrapText="1"/>
      <protection/>
    </xf>
    <xf numFmtId="43" fontId="3" fillId="0" borderId="13" xfId="46" applyNumberFormat="1" applyFont="1" applyFill="1" applyBorder="1" applyAlignment="1">
      <alignment wrapText="1"/>
      <protection/>
    </xf>
    <xf numFmtId="43" fontId="3" fillId="0" borderId="0" xfId="46" applyNumberFormat="1" applyFont="1" applyFill="1" applyAlignment="1">
      <alignment wrapText="1"/>
      <protection/>
    </xf>
    <xf numFmtId="43" fontId="2" fillId="0" borderId="0" xfId="46" applyNumberFormat="1" applyFont="1" applyFill="1">
      <alignment/>
      <protection/>
    </xf>
    <xf numFmtId="43" fontId="2" fillId="0" borderId="0" xfId="46" applyNumberFormat="1" applyFont="1" applyFill="1" applyAlignment="1">
      <alignment horizontal="left" wrapText="1"/>
      <protection/>
    </xf>
    <xf numFmtId="2" fontId="2" fillId="0" borderId="0" xfId="46" applyNumberFormat="1" applyFont="1" applyFill="1" applyAlignment="1">
      <alignment wrapText="1"/>
      <protection/>
    </xf>
    <xf numFmtId="2" fontId="2" fillId="0" borderId="0" xfId="46" applyNumberFormat="1" applyFont="1" applyFill="1" applyAlignment="1">
      <alignment horizontal="right" wrapText="1"/>
      <protection/>
    </xf>
    <xf numFmtId="2" fontId="2" fillId="0" borderId="0" xfId="46" applyNumberFormat="1" applyFont="1" applyFill="1" applyAlignment="1">
      <alignment horizontal="right"/>
      <protection/>
    </xf>
    <xf numFmtId="2" fontId="2" fillId="0" borderId="0" xfId="46" applyNumberFormat="1" applyFont="1" applyFill="1">
      <alignment/>
      <protection/>
    </xf>
    <xf numFmtId="2" fontId="2" fillId="0" borderId="12" xfId="46" applyNumberFormat="1" applyFont="1" applyFill="1" applyBorder="1" applyAlignment="1">
      <alignment wrapText="1"/>
      <protection/>
    </xf>
    <xf numFmtId="0" fontId="4" fillId="0" borderId="0" xfId="46" applyFont="1" applyFill="1">
      <alignment/>
      <protection/>
    </xf>
    <xf numFmtId="2" fontId="4" fillId="0" borderId="0" xfId="46" applyNumberFormat="1" applyFont="1" applyFill="1">
      <alignment/>
      <protection/>
    </xf>
    <xf numFmtId="2" fontId="9" fillId="0" borderId="13" xfId="46" applyNumberFormat="1" applyFont="1" applyFill="1" applyBorder="1" applyAlignment="1">
      <alignment wrapText="1"/>
      <protection/>
    </xf>
    <xf numFmtId="2" fontId="10" fillId="0" borderId="0" xfId="46" applyNumberFormat="1" applyFont="1" applyFill="1" applyAlignment="1">
      <alignment wrapText="1"/>
      <protection/>
    </xf>
    <xf numFmtId="2" fontId="10" fillId="0" borderId="0" xfId="46" applyNumberFormat="1" applyFont="1" applyFill="1">
      <alignment/>
      <protection/>
    </xf>
    <xf numFmtId="2" fontId="7" fillId="0" borderId="14" xfId="46" applyNumberFormat="1" applyFont="1" applyBorder="1" applyAlignment="1">
      <alignment wrapText="1"/>
      <protection/>
    </xf>
    <xf numFmtId="2" fontId="2" fillId="0" borderId="14" xfId="46" applyNumberFormat="1" applyFont="1" applyBorder="1" applyAlignment="1">
      <alignment wrapText="1"/>
      <protection/>
    </xf>
    <xf numFmtId="0" fontId="3" fillId="0" borderId="0" xfId="46" applyFont="1" applyBorder="1" applyAlignment="1">
      <alignment/>
      <protection/>
    </xf>
    <xf numFmtId="1" fontId="3" fillId="33" borderId="0" xfId="46" applyNumberFormat="1" applyFont="1" applyFill="1" applyBorder="1" applyAlignment="1">
      <alignment horizontal="right" wrapText="1"/>
      <protection/>
    </xf>
    <xf numFmtId="1" fontId="2" fillId="33" borderId="0" xfId="46" applyNumberFormat="1" applyFont="1" applyFill="1" applyBorder="1" applyAlignment="1">
      <alignment horizontal="right" wrapText="1"/>
      <protection/>
    </xf>
    <xf numFmtId="1" fontId="2" fillId="33" borderId="0" xfId="46" applyNumberFormat="1" applyFont="1" applyFill="1" applyBorder="1" applyAlignment="1">
      <alignment wrapText="1"/>
      <protection/>
    </xf>
    <xf numFmtId="1" fontId="2" fillId="34" borderId="0" xfId="46" applyNumberFormat="1" applyFont="1" applyFill="1" applyBorder="1" applyAlignment="1">
      <alignment wrapText="1"/>
      <protection/>
    </xf>
    <xf numFmtId="1" fontId="2" fillId="35" borderId="0" xfId="46" applyNumberFormat="1" applyFont="1" applyFill="1" applyBorder="1" applyAlignment="1">
      <alignment wrapText="1"/>
      <protection/>
    </xf>
    <xf numFmtId="2" fontId="3" fillId="34" borderId="0" xfId="46" applyNumberFormat="1" applyFont="1" applyFill="1" applyBorder="1" applyAlignment="1">
      <alignment wrapText="1"/>
      <protection/>
    </xf>
    <xf numFmtId="1" fontId="7" fillId="34" borderId="0" xfId="46" applyNumberFormat="1" applyFont="1" applyFill="1" applyBorder="1" applyAlignment="1">
      <alignment wrapText="1"/>
      <protection/>
    </xf>
    <xf numFmtId="1" fontId="3" fillId="34" borderId="0" xfId="46" applyNumberFormat="1" applyFont="1" applyFill="1" applyBorder="1" applyAlignment="1">
      <alignment wrapText="1"/>
      <protection/>
    </xf>
    <xf numFmtId="2" fontId="2" fillId="34" borderId="0" xfId="46" applyNumberFormat="1" applyFont="1" applyFill="1" applyBorder="1" applyAlignment="1">
      <alignment wrapText="1"/>
      <protection/>
    </xf>
    <xf numFmtId="0" fontId="2" fillId="33" borderId="0" xfId="46" applyFont="1" applyFill="1" applyBorder="1">
      <alignment/>
      <protection/>
    </xf>
    <xf numFmtId="0" fontId="2" fillId="0" borderId="0" xfId="46" applyFont="1" applyBorder="1" applyAlignment="1">
      <alignment horizontal="left" wrapText="1"/>
      <protection/>
    </xf>
    <xf numFmtId="2" fontId="59" fillId="0" borderId="0" xfId="46" applyNumberFormat="1" applyFont="1">
      <alignment/>
      <protection/>
    </xf>
    <xf numFmtId="1" fontId="16" fillId="0" borderId="0" xfId="0" applyNumberFormat="1" applyFont="1" applyAlignment="1">
      <alignment horizontal="right"/>
    </xf>
    <xf numFmtId="1" fontId="16" fillId="0" borderId="0" xfId="46" applyNumberFormat="1" applyFont="1" applyAlignment="1">
      <alignment horizontal="right"/>
      <protection/>
    </xf>
    <xf numFmtId="2" fontId="16" fillId="0" borderId="0" xfId="0" applyNumberFormat="1" applyFont="1" applyAlignment="1">
      <alignment/>
    </xf>
    <xf numFmtId="2" fontId="16" fillId="0" borderId="0" xfId="46" applyNumberFormat="1" applyFont="1" applyAlignment="1">
      <alignment/>
      <protection/>
    </xf>
    <xf numFmtId="2" fontId="12" fillId="0" borderId="15" xfId="0" applyNumberFormat="1" applyFont="1" applyBorder="1" applyAlignment="1">
      <alignment horizontal="right"/>
    </xf>
    <xf numFmtId="0" fontId="2" fillId="0" borderId="0" xfId="46" applyFont="1" applyAlignment="1">
      <alignment horizontal="left" wrapText="1"/>
      <protection/>
    </xf>
    <xf numFmtId="0" fontId="15" fillId="0" borderId="0" xfId="0" applyFont="1" applyAlignment="1">
      <alignment horizontal="left"/>
    </xf>
    <xf numFmtId="0" fontId="3" fillId="0" borderId="0" xfId="46" applyFont="1" applyAlignment="1">
      <alignment/>
      <protection/>
    </xf>
    <xf numFmtId="0" fontId="14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1"/>
  <sheetViews>
    <sheetView tabSelected="1" view="pageBreakPreview" zoomScale="51" zoomScaleNormal="30" zoomScaleSheetLayoutView="51" zoomScalePageLayoutView="30" workbookViewId="0" topLeftCell="A1">
      <pane xSplit="1" ySplit="2" topLeftCell="J4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47" sqref="J47"/>
    </sheetView>
  </sheetViews>
  <sheetFormatPr defaultColWidth="44.140625" defaultRowHeight="12.75"/>
  <cols>
    <col min="1" max="1" width="70.421875" style="22" customWidth="1"/>
    <col min="2" max="8" width="37.28125" style="4" customWidth="1"/>
    <col min="9" max="10" width="34.8515625" style="2" customWidth="1"/>
    <col min="11" max="11" width="12.140625" style="80" customWidth="1"/>
    <col min="12" max="12" width="34.8515625" style="57" customWidth="1"/>
    <col min="13" max="13" width="28.7109375" style="34" customWidth="1"/>
    <col min="14" max="14" width="24.8515625" style="16" customWidth="1"/>
    <col min="15" max="15" width="27.7109375" style="16" customWidth="1"/>
    <col min="16" max="16" width="26.7109375" style="16" customWidth="1"/>
    <col min="17" max="17" width="27.57421875" style="16" customWidth="1"/>
    <col min="18" max="18" width="24.8515625" style="16" customWidth="1"/>
    <col min="19" max="19" width="34.28125" style="16" customWidth="1"/>
    <col min="20" max="20" width="22.28125" style="16" customWidth="1"/>
    <col min="21" max="21" width="30.421875" style="16" customWidth="1"/>
    <col min="22" max="22" width="24.8515625" style="16" customWidth="1"/>
    <col min="23" max="23" width="21.7109375" style="16" customWidth="1"/>
    <col min="24" max="24" width="25.8515625" style="16" customWidth="1"/>
    <col min="25" max="25" width="24.8515625" style="3" customWidth="1"/>
    <col min="26" max="26" width="17.28125" style="3" bestFit="1" customWidth="1"/>
    <col min="27" max="16384" width="44.140625" style="3" customWidth="1"/>
  </cols>
  <sheetData>
    <row r="1" spans="1:24" ht="45" customHeight="1">
      <c r="A1" s="43" t="s">
        <v>49</v>
      </c>
      <c r="B1" s="43"/>
      <c r="C1" s="43"/>
      <c r="D1" s="43"/>
      <c r="E1" s="43"/>
      <c r="F1" s="43"/>
      <c r="G1" s="43"/>
      <c r="H1" s="43"/>
      <c r="I1" s="43"/>
      <c r="J1" s="43"/>
      <c r="K1" s="77"/>
      <c r="L1" s="54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</row>
    <row r="2" spans="1:24" s="9" customFormat="1" ht="79.5" customHeight="1">
      <c r="A2" s="5"/>
      <c r="B2" s="6" t="s">
        <v>58</v>
      </c>
      <c r="C2" s="6" t="s">
        <v>65</v>
      </c>
      <c r="D2" s="6" t="s">
        <v>66</v>
      </c>
      <c r="E2" s="6" t="s">
        <v>67</v>
      </c>
      <c r="F2" s="6" t="s">
        <v>70</v>
      </c>
      <c r="G2" s="6" t="s">
        <v>73</v>
      </c>
      <c r="H2" s="6" t="s">
        <v>75</v>
      </c>
      <c r="I2" s="6" t="s">
        <v>78</v>
      </c>
      <c r="J2" s="6" t="s">
        <v>79</v>
      </c>
      <c r="K2" s="78"/>
      <c r="L2" s="55" t="s">
        <v>80</v>
      </c>
      <c r="M2" s="7" t="s">
        <v>0</v>
      </c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4" s="12" customFormat="1" ht="27.75">
      <c r="A3" s="10" t="s">
        <v>1</v>
      </c>
      <c r="B3" s="7"/>
      <c r="C3" s="7"/>
      <c r="D3" s="7"/>
      <c r="E3" s="7"/>
      <c r="F3" s="7"/>
      <c r="G3" s="7"/>
      <c r="H3" s="7"/>
      <c r="I3" s="7"/>
      <c r="J3" s="7"/>
      <c r="K3" s="79"/>
      <c r="L3" s="56"/>
      <c r="M3" s="66" t="s">
        <v>2</v>
      </c>
      <c r="N3" s="67" t="s">
        <v>3</v>
      </c>
      <c r="O3" s="67" t="s">
        <v>4</v>
      </c>
      <c r="P3" s="67" t="s">
        <v>5</v>
      </c>
      <c r="Q3" s="11" t="s">
        <v>6</v>
      </c>
      <c r="R3" s="11" t="s">
        <v>7</v>
      </c>
      <c r="S3" s="11" t="s">
        <v>8</v>
      </c>
      <c r="T3" s="11" t="s">
        <v>9</v>
      </c>
      <c r="U3" s="11" t="s">
        <v>10</v>
      </c>
      <c r="V3" s="11" t="s">
        <v>11</v>
      </c>
      <c r="W3" s="11" t="s">
        <v>12</v>
      </c>
      <c r="X3" s="11" t="s">
        <v>13</v>
      </c>
    </row>
    <row r="4" spans="1:24" ht="28.5">
      <c r="A4" s="13" t="s">
        <v>14</v>
      </c>
      <c r="B4" s="14"/>
      <c r="C4" s="14"/>
      <c r="D4" s="14"/>
      <c r="E4" s="2"/>
      <c r="F4" s="2"/>
      <c r="G4" s="2"/>
      <c r="H4" s="2"/>
      <c r="M4" s="65"/>
      <c r="N4" s="68"/>
      <c r="O4" s="68"/>
      <c r="P4" s="68"/>
      <c r="Q4" s="1"/>
      <c r="R4" s="1"/>
      <c r="S4" s="1"/>
      <c r="T4" s="1"/>
      <c r="U4" s="1"/>
      <c r="V4" s="1"/>
      <c r="W4" s="1"/>
      <c r="X4" s="1"/>
    </row>
    <row r="5" spans="1:24" ht="28.5">
      <c r="A5" s="15" t="s">
        <v>39</v>
      </c>
      <c r="B5" s="14"/>
      <c r="C5" s="14"/>
      <c r="D5" s="14"/>
      <c r="E5" s="2"/>
      <c r="F5" s="2"/>
      <c r="G5" s="2"/>
      <c r="H5" s="2"/>
      <c r="M5" s="65"/>
      <c r="N5" s="68"/>
      <c r="O5" s="68"/>
      <c r="P5" s="68"/>
      <c r="Q5" s="1"/>
      <c r="R5" s="1"/>
      <c r="S5" s="1"/>
      <c r="T5" s="1"/>
      <c r="U5" s="1"/>
      <c r="V5" s="1"/>
      <c r="W5" s="1"/>
      <c r="X5" s="1"/>
    </row>
    <row r="6" spans="1:26" ht="27">
      <c r="A6" s="4" t="s">
        <v>41</v>
      </c>
      <c r="B6" s="2">
        <v>2494.2</v>
      </c>
      <c r="C6" s="2">
        <v>3073.81</v>
      </c>
      <c r="D6" s="2">
        <v>2933.3</v>
      </c>
      <c r="E6" s="2">
        <v>2629.2400000000002</v>
      </c>
      <c r="F6" s="2">
        <v>2639.13</v>
      </c>
      <c r="G6" s="2">
        <v>2722.95</v>
      </c>
      <c r="H6" s="2">
        <v>2778.19</v>
      </c>
      <c r="I6" s="2">
        <v>4375.91</v>
      </c>
      <c r="J6" s="2">
        <v>2807.2</v>
      </c>
      <c r="K6" s="81"/>
      <c r="L6" s="57">
        <f>SUM(M6:X6)</f>
        <v>2476.7999999999997</v>
      </c>
      <c r="M6" s="65">
        <v>231.8</v>
      </c>
      <c r="N6" s="65">
        <v>231.6</v>
      </c>
      <c r="O6" s="68">
        <v>231.8</v>
      </c>
      <c r="P6" s="68">
        <v>231.6</v>
      </c>
      <c r="Q6" s="1">
        <v>231.6</v>
      </c>
      <c r="R6" s="1">
        <v>231.8</v>
      </c>
      <c r="S6" s="1">
        <v>231.6</v>
      </c>
      <c r="T6" s="1">
        <v>231.8</v>
      </c>
      <c r="U6" s="1">
        <v>375.6</v>
      </c>
      <c r="V6" s="1">
        <v>247.6</v>
      </c>
      <c r="W6" s="1"/>
      <c r="X6" s="1"/>
      <c r="Z6" s="16"/>
    </row>
    <row r="7" spans="1:26" ht="54">
      <c r="A7" s="4" t="s">
        <v>42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81"/>
      <c r="L7" s="57">
        <f>SUM(M7:X7)</f>
        <v>0</v>
      </c>
      <c r="M7" s="65"/>
      <c r="N7" s="65"/>
      <c r="O7" s="68"/>
      <c r="P7" s="68"/>
      <c r="Q7" s="1"/>
      <c r="R7" s="1"/>
      <c r="S7" s="1"/>
      <c r="T7" s="1"/>
      <c r="U7" s="1"/>
      <c r="V7" s="1"/>
      <c r="W7" s="1"/>
      <c r="X7" s="1"/>
      <c r="Z7" s="16"/>
    </row>
    <row r="8" spans="1:26" ht="54">
      <c r="A8" s="4" t="s">
        <v>43</v>
      </c>
      <c r="B8" s="2">
        <v>326.4</v>
      </c>
      <c r="C8" s="2">
        <v>525.2</v>
      </c>
      <c r="D8" s="2">
        <v>554.4</v>
      </c>
      <c r="E8" s="2">
        <v>0</v>
      </c>
      <c r="F8" s="2">
        <v>0</v>
      </c>
      <c r="G8" s="2">
        <v>12</v>
      </c>
      <c r="H8" s="2">
        <v>11.600000000000001</v>
      </c>
      <c r="I8" s="2">
        <v>1006.76</v>
      </c>
      <c r="J8" s="2">
        <v>701.6</v>
      </c>
      <c r="K8" s="81"/>
      <c r="L8" s="57">
        <f>SUM(M8:X8)</f>
        <v>619.2</v>
      </c>
      <c r="M8" s="65">
        <v>57.8</v>
      </c>
      <c r="N8" s="65">
        <v>58</v>
      </c>
      <c r="O8" s="68">
        <v>57.8</v>
      </c>
      <c r="P8" s="68">
        <v>58</v>
      </c>
      <c r="Q8" s="1">
        <v>58</v>
      </c>
      <c r="R8" s="16">
        <v>57.8</v>
      </c>
      <c r="S8" s="1">
        <v>58</v>
      </c>
      <c r="T8" s="1">
        <v>57.8</v>
      </c>
      <c r="U8" s="1">
        <v>94</v>
      </c>
      <c r="V8" s="1">
        <v>62</v>
      </c>
      <c r="W8" s="1"/>
      <c r="X8" s="1"/>
      <c r="Z8" s="16"/>
    </row>
    <row r="9" spans="1:24" ht="28.5" thickBot="1">
      <c r="A9" s="17" t="s">
        <v>44</v>
      </c>
      <c r="B9" s="18">
        <v>2820.6</v>
      </c>
      <c r="C9" s="18">
        <v>3599.01</v>
      </c>
      <c r="D9" s="18">
        <v>3487.7000000000003</v>
      </c>
      <c r="E9" s="18">
        <v>2629.2400000000002</v>
      </c>
      <c r="F9" s="18">
        <v>2639.13</v>
      </c>
      <c r="G9" s="18">
        <v>2734.95</v>
      </c>
      <c r="H9" s="18">
        <v>2789.79</v>
      </c>
      <c r="I9" s="18">
        <v>5382.67</v>
      </c>
      <c r="J9" s="75">
        <f>SUM(J6:J8)</f>
        <v>3508.7999999999997</v>
      </c>
      <c r="K9" s="81"/>
      <c r="L9" s="58">
        <f>SUM(L6:L8)</f>
        <v>3096</v>
      </c>
      <c r="M9" s="65"/>
      <c r="N9" s="65"/>
      <c r="O9" s="68"/>
      <c r="P9" s="68"/>
      <c r="Q9" s="1"/>
      <c r="R9" s="1"/>
      <c r="S9" s="1"/>
      <c r="T9" s="1"/>
      <c r="U9" s="1"/>
      <c r="V9" s="1"/>
      <c r="W9" s="1"/>
      <c r="X9" s="1"/>
    </row>
    <row r="10" spans="1:24" ht="28.5" thickTop="1">
      <c r="A10" s="15" t="s">
        <v>40</v>
      </c>
      <c r="B10" s="2"/>
      <c r="C10" s="2"/>
      <c r="D10" s="2"/>
      <c r="E10" s="2"/>
      <c r="F10" s="2"/>
      <c r="G10" s="2"/>
      <c r="H10" s="2"/>
      <c r="K10" s="81"/>
      <c r="M10" s="65"/>
      <c r="N10" s="65"/>
      <c r="O10" s="68"/>
      <c r="P10" s="68"/>
      <c r="Q10" s="1"/>
      <c r="R10" s="1"/>
      <c r="S10" s="1"/>
      <c r="T10" s="1"/>
      <c r="U10" s="1"/>
      <c r="V10" s="1"/>
      <c r="W10" s="1"/>
      <c r="X10" s="1"/>
    </row>
    <row r="11" spans="1:24" ht="27">
      <c r="A11" s="4" t="s">
        <v>15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81"/>
      <c r="L11" s="57">
        <f>SUM(M11:X11)</f>
        <v>0</v>
      </c>
      <c r="M11" s="65"/>
      <c r="N11" s="68"/>
      <c r="O11" s="68"/>
      <c r="P11" s="68"/>
      <c r="Q11" s="1"/>
      <c r="R11" s="1"/>
      <c r="S11" s="1"/>
      <c r="T11" s="1"/>
      <c r="U11" s="1"/>
      <c r="V11" s="1"/>
      <c r="W11" s="1"/>
      <c r="X11" s="1"/>
    </row>
    <row r="12" spans="1:24" ht="27">
      <c r="A12" s="4" t="s">
        <v>16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15</v>
      </c>
      <c r="J12" s="2">
        <v>0</v>
      </c>
      <c r="K12" s="81"/>
      <c r="L12" s="57">
        <f>SUM(M12:X12)</f>
        <v>0</v>
      </c>
      <c r="M12" s="65"/>
      <c r="N12" s="68"/>
      <c r="O12" s="68"/>
      <c r="P12" s="68"/>
      <c r="Q12" s="1"/>
      <c r="R12" s="1"/>
      <c r="S12" s="1"/>
      <c r="T12" s="1"/>
      <c r="U12" s="1"/>
      <c r="V12" s="1"/>
      <c r="W12" s="1"/>
      <c r="X12" s="1"/>
    </row>
    <row r="13" spans="1:24" ht="54">
      <c r="A13" s="4" t="s">
        <v>76</v>
      </c>
      <c r="B13" s="2"/>
      <c r="C13" s="2"/>
      <c r="D13" s="2"/>
      <c r="E13" s="2"/>
      <c r="F13" s="2"/>
      <c r="G13" s="2"/>
      <c r="H13" s="2"/>
      <c r="I13" s="2">
        <v>312</v>
      </c>
      <c r="J13" s="2">
        <v>312</v>
      </c>
      <c r="K13" s="81"/>
      <c r="L13" s="57">
        <f>SUM(M13:X13)</f>
        <v>260</v>
      </c>
      <c r="M13" s="65">
        <v>26</v>
      </c>
      <c r="N13" s="68">
        <v>26</v>
      </c>
      <c r="O13" s="68">
        <v>26</v>
      </c>
      <c r="P13" s="68">
        <v>26</v>
      </c>
      <c r="Q13" s="1">
        <v>26</v>
      </c>
      <c r="R13" s="1">
        <v>26</v>
      </c>
      <c r="S13" s="1">
        <v>26</v>
      </c>
      <c r="T13" s="1">
        <v>26</v>
      </c>
      <c r="U13" s="1">
        <v>26</v>
      </c>
      <c r="V13" s="1">
        <v>26</v>
      </c>
      <c r="W13" s="1"/>
      <c r="X13" s="1"/>
    </row>
    <row r="14" spans="1:24" ht="27.75">
      <c r="A14" s="17" t="s">
        <v>44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327</v>
      </c>
      <c r="J14" s="18">
        <f>SUM(J11:J13)</f>
        <v>312</v>
      </c>
      <c r="K14" s="81"/>
      <c r="L14" s="59">
        <f>SUM(L11:L13)</f>
        <v>260</v>
      </c>
      <c r="M14" s="65"/>
      <c r="N14" s="68"/>
      <c r="O14" s="68"/>
      <c r="P14" s="68"/>
      <c r="Q14" s="1"/>
      <c r="R14" s="1"/>
      <c r="S14" s="1"/>
      <c r="T14" s="1"/>
      <c r="U14" s="1"/>
      <c r="V14" s="1"/>
      <c r="W14" s="1"/>
      <c r="X14" s="1"/>
    </row>
    <row r="15" spans="1:25" ht="27.75" thickBot="1">
      <c r="A15" s="4"/>
      <c r="B15" s="19">
        <v>2820.6</v>
      </c>
      <c r="C15" s="53">
        <v>3599.01</v>
      </c>
      <c r="D15" s="53">
        <v>3487.7000000000003</v>
      </c>
      <c r="E15" s="20">
        <v>2629.2400000000002</v>
      </c>
      <c r="F15" s="20">
        <v>2639.13</v>
      </c>
      <c r="G15" s="20">
        <v>2734.95</v>
      </c>
      <c r="H15" s="20">
        <v>2789.79</v>
      </c>
      <c r="I15" s="20">
        <v>5709.67</v>
      </c>
      <c r="J15" s="76">
        <f>SUM(J9+J14)</f>
        <v>3820.7999999999997</v>
      </c>
      <c r="K15" s="81"/>
      <c r="L15" s="58">
        <f>SUM(L9+L14)</f>
        <v>3356</v>
      </c>
      <c r="M15" s="69">
        <f>SUM(M6:M14)</f>
        <v>315.6</v>
      </c>
      <c r="N15" s="69">
        <f aca="true" t="shared" si="0" ref="N15:X15">SUM(N6:N14)</f>
        <v>315.6</v>
      </c>
      <c r="O15" s="69">
        <f t="shared" si="0"/>
        <v>315.6</v>
      </c>
      <c r="P15" s="69">
        <f t="shared" si="0"/>
        <v>315.6</v>
      </c>
      <c r="Q15" s="21">
        <f t="shared" si="0"/>
        <v>315.6</v>
      </c>
      <c r="R15" s="21">
        <f t="shared" si="0"/>
        <v>315.6</v>
      </c>
      <c r="S15" s="21">
        <f t="shared" si="0"/>
        <v>315.6</v>
      </c>
      <c r="T15" s="21">
        <f t="shared" si="0"/>
        <v>315.6</v>
      </c>
      <c r="U15" s="21">
        <f t="shared" si="0"/>
        <v>495.6</v>
      </c>
      <c r="V15" s="21">
        <f t="shared" si="0"/>
        <v>335.6</v>
      </c>
      <c r="W15" s="21">
        <f t="shared" si="0"/>
        <v>0</v>
      </c>
      <c r="X15" s="21">
        <f t="shared" si="0"/>
        <v>0</v>
      </c>
      <c r="Y15" s="22"/>
    </row>
    <row r="16" spans="1:24" ht="29.25" thickTop="1">
      <c r="A16" s="4"/>
      <c r="B16" s="14"/>
      <c r="C16" s="14"/>
      <c r="D16" s="14"/>
      <c r="E16" s="2"/>
      <c r="F16" s="2"/>
      <c r="G16" s="2"/>
      <c r="H16" s="2"/>
      <c r="K16" s="81"/>
      <c r="M16" s="65"/>
      <c r="N16" s="68"/>
      <c r="O16" s="68"/>
      <c r="P16" s="68"/>
      <c r="Q16" s="1"/>
      <c r="R16" s="1"/>
      <c r="S16" s="1"/>
      <c r="T16" s="1"/>
      <c r="U16" s="1"/>
      <c r="V16" s="1"/>
      <c r="W16" s="1"/>
      <c r="X16" s="1"/>
    </row>
    <row r="17" spans="1:26" ht="28.5">
      <c r="A17" s="13" t="s">
        <v>48</v>
      </c>
      <c r="B17" s="14"/>
      <c r="C17" s="14"/>
      <c r="D17" s="14"/>
      <c r="E17" s="2"/>
      <c r="F17" s="2"/>
      <c r="G17" s="2"/>
      <c r="H17" s="2"/>
      <c r="K17" s="81"/>
      <c r="M17" s="65"/>
      <c r="N17" s="68"/>
      <c r="O17" s="68"/>
      <c r="P17" s="68"/>
      <c r="Q17" s="1"/>
      <c r="R17" s="1"/>
      <c r="S17" s="1"/>
      <c r="T17" s="1"/>
      <c r="U17" s="1"/>
      <c r="V17" s="1"/>
      <c r="W17" s="1"/>
      <c r="X17" s="1"/>
      <c r="Z17" s="16"/>
    </row>
    <row r="18" spans="1:24" ht="27">
      <c r="A18" s="4" t="s">
        <v>17</v>
      </c>
      <c r="B18" s="2">
        <v>1170.04</v>
      </c>
      <c r="C18" s="2">
        <v>1046.8600000000001</v>
      </c>
      <c r="D18" s="2">
        <v>1471.8600000000001</v>
      </c>
      <c r="E18" s="2">
        <v>1364.58</v>
      </c>
      <c r="F18" s="2">
        <v>1071.61</v>
      </c>
      <c r="G18" s="2">
        <v>1330.25</v>
      </c>
      <c r="H18" s="2">
        <v>1377.55</v>
      </c>
      <c r="I18" s="2">
        <v>1246.48</v>
      </c>
      <c r="J18" s="2">
        <v>615</v>
      </c>
      <c r="L18" s="57">
        <f>SUM(M18:X18)</f>
        <v>914</v>
      </c>
      <c r="M18" s="65"/>
      <c r="N18" s="68">
        <v>140</v>
      </c>
      <c r="O18" s="68">
        <v>295</v>
      </c>
      <c r="P18" s="68"/>
      <c r="Q18" s="1">
        <v>305</v>
      </c>
      <c r="R18" s="1"/>
      <c r="S18" s="1"/>
      <c r="T18" s="1"/>
      <c r="U18" s="1"/>
      <c r="V18" s="1">
        <v>174</v>
      </c>
      <c r="W18" s="1"/>
      <c r="X18" s="1"/>
    </row>
    <row r="19" spans="1:24" ht="27">
      <c r="A19" s="4" t="s">
        <v>18</v>
      </c>
      <c r="B19" s="2">
        <v>947.4</v>
      </c>
      <c r="C19" s="2">
        <v>315</v>
      </c>
      <c r="D19" s="2">
        <v>155</v>
      </c>
      <c r="E19" s="2">
        <v>332.25</v>
      </c>
      <c r="F19" s="2">
        <v>481.65</v>
      </c>
      <c r="G19" s="2">
        <v>495.21000000000004</v>
      </c>
      <c r="H19" s="2">
        <v>368.01</v>
      </c>
      <c r="I19" s="2">
        <v>209.19</v>
      </c>
      <c r="J19" s="2">
        <v>649.8</v>
      </c>
      <c r="L19" s="57">
        <f aca="true" t="shared" si="1" ref="L19:L28">SUM(M19:X19)</f>
        <v>0</v>
      </c>
      <c r="M19" s="65"/>
      <c r="N19" s="68"/>
      <c r="O19" s="65"/>
      <c r="P19" s="68"/>
      <c r="Q19" s="1"/>
      <c r="R19" s="1"/>
      <c r="S19" s="1"/>
      <c r="T19" s="1"/>
      <c r="U19" s="1"/>
      <c r="V19" s="1"/>
      <c r="W19" s="1"/>
      <c r="X19" s="1"/>
    </row>
    <row r="20" spans="1:24" ht="54">
      <c r="A20" s="4" t="s">
        <v>45</v>
      </c>
      <c r="B20" s="2">
        <v>117.80000000000001</v>
      </c>
      <c r="C20" s="2">
        <v>0</v>
      </c>
      <c r="D20" s="2">
        <v>0</v>
      </c>
      <c r="E20" s="2">
        <v>192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81"/>
      <c r="L20" s="57">
        <f t="shared" si="1"/>
        <v>0</v>
      </c>
      <c r="M20" s="65"/>
      <c r="N20" s="68"/>
      <c r="O20" s="65"/>
      <c r="P20" s="68"/>
      <c r="Q20" s="1"/>
      <c r="R20" s="1"/>
      <c r="S20" s="1"/>
      <c r="T20" s="1"/>
      <c r="U20" s="1"/>
      <c r="V20" s="1"/>
      <c r="W20" s="1"/>
      <c r="X20" s="1"/>
    </row>
    <row r="21" spans="1:24" ht="27">
      <c r="A21" s="4" t="s">
        <v>50</v>
      </c>
      <c r="B21" s="2">
        <v>0</v>
      </c>
      <c r="C21" s="2">
        <v>0</v>
      </c>
      <c r="D21" s="2">
        <v>1380.68</v>
      </c>
      <c r="E21" s="2">
        <v>186.24</v>
      </c>
      <c r="F21" s="2">
        <v>200</v>
      </c>
      <c r="G21" s="2">
        <v>580</v>
      </c>
      <c r="H21" s="2">
        <v>0</v>
      </c>
      <c r="I21" s="2">
        <v>1932</v>
      </c>
      <c r="J21" s="2">
        <v>0</v>
      </c>
      <c r="K21" s="81"/>
      <c r="L21" s="57">
        <f t="shared" si="1"/>
        <v>40</v>
      </c>
      <c r="M21" s="65"/>
      <c r="N21" s="68"/>
      <c r="O21" s="65"/>
      <c r="P21" s="68"/>
      <c r="Q21" s="1"/>
      <c r="R21" s="1"/>
      <c r="S21" s="1"/>
      <c r="T21" s="1"/>
      <c r="U21" s="1">
        <v>40</v>
      </c>
      <c r="V21" s="1"/>
      <c r="W21" s="1"/>
      <c r="X21" s="1"/>
    </row>
    <row r="22" spans="1:24" ht="27">
      <c r="A22" s="4" t="s">
        <v>51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K22" s="81"/>
      <c r="L22" s="57">
        <f t="shared" si="1"/>
        <v>0</v>
      </c>
      <c r="M22" s="65"/>
      <c r="N22" s="70"/>
      <c r="O22" s="70"/>
      <c r="P22" s="68"/>
      <c r="Q22" s="1"/>
      <c r="R22" s="1"/>
      <c r="S22" s="1"/>
      <c r="T22" s="1"/>
      <c r="U22" s="1"/>
      <c r="V22" s="1"/>
      <c r="W22" s="1"/>
      <c r="X22" s="1"/>
    </row>
    <row r="23" spans="1:24" ht="27">
      <c r="A23" s="32" t="s">
        <v>54</v>
      </c>
      <c r="B23" s="2">
        <v>960</v>
      </c>
      <c r="C23" s="2">
        <v>960</v>
      </c>
      <c r="D23" s="2">
        <v>960</v>
      </c>
      <c r="E23" s="2">
        <v>960</v>
      </c>
      <c r="F23" s="2">
        <v>880</v>
      </c>
      <c r="G23" s="2">
        <v>960</v>
      </c>
      <c r="H23" s="2">
        <v>1080</v>
      </c>
      <c r="I23" s="2">
        <v>1400</v>
      </c>
      <c r="J23" s="2">
        <v>1100</v>
      </c>
      <c r="K23" s="81"/>
      <c r="L23" s="57">
        <f t="shared" si="1"/>
        <v>1200</v>
      </c>
      <c r="M23" s="65">
        <v>100</v>
      </c>
      <c r="N23" s="68">
        <v>100</v>
      </c>
      <c r="O23" s="65">
        <v>100</v>
      </c>
      <c r="P23" s="68">
        <v>100</v>
      </c>
      <c r="Q23" s="1">
        <v>100</v>
      </c>
      <c r="R23" s="1">
        <v>100</v>
      </c>
      <c r="S23" s="1">
        <v>100</v>
      </c>
      <c r="T23" s="1">
        <v>100</v>
      </c>
      <c r="U23" s="1">
        <v>100</v>
      </c>
      <c r="V23" s="1">
        <v>100</v>
      </c>
      <c r="W23" s="1">
        <v>100</v>
      </c>
      <c r="X23" s="1">
        <v>100</v>
      </c>
    </row>
    <row r="24" spans="1:24" ht="27">
      <c r="A24" s="32" t="s">
        <v>55</v>
      </c>
      <c r="B24" s="2">
        <v>258.22999999999996</v>
      </c>
      <c r="C24" s="2">
        <v>181.23</v>
      </c>
      <c r="D24" s="2">
        <v>158.82</v>
      </c>
      <c r="E24" s="2">
        <v>234.56</v>
      </c>
      <c r="F24" s="2">
        <v>165.42</v>
      </c>
      <c r="G24" s="2">
        <v>228.32999999999998</v>
      </c>
      <c r="H24" s="2">
        <v>209.93</v>
      </c>
      <c r="I24" s="2">
        <v>238.22</v>
      </c>
      <c r="J24" s="2">
        <v>280.34</v>
      </c>
      <c r="K24" s="81"/>
      <c r="L24" s="57">
        <f t="shared" si="1"/>
        <v>318.41</v>
      </c>
      <c r="M24" s="65"/>
      <c r="N24" s="68">
        <v>85.77</v>
      </c>
      <c r="O24" s="65"/>
      <c r="P24" s="68"/>
      <c r="Q24" s="1">
        <v>91.41</v>
      </c>
      <c r="R24" s="1"/>
      <c r="S24" s="1"/>
      <c r="T24" s="1"/>
      <c r="U24" s="1">
        <v>60.21</v>
      </c>
      <c r="V24" s="1"/>
      <c r="W24" s="1"/>
      <c r="X24" s="1">
        <v>81.02</v>
      </c>
    </row>
    <row r="25" spans="1:24" ht="27">
      <c r="A25" s="32" t="s">
        <v>56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81"/>
      <c r="L25" s="57">
        <f t="shared" si="1"/>
        <v>0</v>
      </c>
      <c r="M25" s="65"/>
      <c r="N25" s="68"/>
      <c r="O25" s="65"/>
      <c r="P25" s="68"/>
      <c r="Q25" s="1"/>
      <c r="R25" s="1"/>
      <c r="S25" s="1"/>
      <c r="T25" s="1"/>
      <c r="U25" s="1"/>
      <c r="V25" s="1"/>
      <c r="W25" s="1"/>
      <c r="X25" s="1"/>
    </row>
    <row r="26" spans="1:24" ht="27">
      <c r="A26" s="32" t="s">
        <v>57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81"/>
      <c r="L26" s="57">
        <f t="shared" si="1"/>
        <v>0</v>
      </c>
      <c r="M26" s="65"/>
      <c r="N26" s="68"/>
      <c r="O26" s="65"/>
      <c r="P26" s="68"/>
      <c r="Q26" s="1"/>
      <c r="R26" s="1"/>
      <c r="S26" s="1"/>
      <c r="T26" s="1"/>
      <c r="U26" s="1"/>
      <c r="V26" s="1"/>
      <c r="W26" s="1"/>
      <c r="X26" s="1"/>
    </row>
    <row r="27" spans="1:24" ht="27">
      <c r="A27" s="32" t="s">
        <v>63</v>
      </c>
      <c r="B27" s="7" t="s">
        <v>59</v>
      </c>
      <c r="C27" s="7">
        <v>0</v>
      </c>
      <c r="D27" s="7">
        <v>6</v>
      </c>
      <c r="E27" s="2">
        <v>0</v>
      </c>
      <c r="F27" s="2">
        <v>0</v>
      </c>
      <c r="G27" s="2">
        <v>0</v>
      </c>
      <c r="H27" s="2">
        <v>56.84</v>
      </c>
      <c r="I27" s="2">
        <v>759.47</v>
      </c>
      <c r="J27" s="2">
        <v>341.04</v>
      </c>
      <c r="K27" s="81"/>
      <c r="L27" s="57">
        <f t="shared" si="1"/>
        <v>0</v>
      </c>
      <c r="M27" s="65"/>
      <c r="N27" s="68"/>
      <c r="O27" s="65"/>
      <c r="P27" s="68"/>
      <c r="R27" s="1"/>
      <c r="S27" s="1"/>
      <c r="T27" s="1"/>
      <c r="U27" s="1"/>
      <c r="V27" s="1"/>
      <c r="W27" s="1"/>
      <c r="X27" s="1"/>
    </row>
    <row r="28" spans="1:24" ht="27">
      <c r="A28" s="32" t="s">
        <v>64</v>
      </c>
      <c r="B28" s="2">
        <v>167.89</v>
      </c>
      <c r="C28" s="2">
        <v>117.24</v>
      </c>
      <c r="D28" s="2">
        <v>85.5</v>
      </c>
      <c r="E28" s="2">
        <v>151.86</v>
      </c>
      <c r="F28" s="2">
        <v>113.57999999999998</v>
      </c>
      <c r="G28" s="2">
        <v>167.76</v>
      </c>
      <c r="H28" s="2">
        <v>336.48</v>
      </c>
      <c r="I28" s="2">
        <v>280.86</v>
      </c>
      <c r="J28" s="2">
        <v>162.48</v>
      </c>
      <c r="K28" s="81"/>
      <c r="L28" s="57">
        <f t="shared" si="1"/>
        <v>193.5</v>
      </c>
      <c r="M28" s="65">
        <v>17.4</v>
      </c>
      <c r="N28" s="71"/>
      <c r="O28" s="65">
        <v>43.92</v>
      </c>
      <c r="P28" s="68">
        <v>37.74</v>
      </c>
      <c r="Q28" s="1"/>
      <c r="R28" s="1"/>
      <c r="S28" s="1"/>
      <c r="T28" s="1">
        <v>30.96</v>
      </c>
      <c r="U28" s="1"/>
      <c r="V28" s="1"/>
      <c r="W28" s="1">
        <v>63.48</v>
      </c>
      <c r="X28" s="1"/>
    </row>
    <row r="29" spans="1:25" ht="27.75" thickBot="1">
      <c r="A29" s="4"/>
      <c r="B29" s="21">
        <v>3621.36</v>
      </c>
      <c r="C29" s="21">
        <v>2620.33</v>
      </c>
      <c r="D29" s="21">
        <v>4217.86</v>
      </c>
      <c r="E29" s="21">
        <v>3421.49</v>
      </c>
      <c r="F29" s="21">
        <v>2912.2599999999998</v>
      </c>
      <c r="G29" s="21">
        <v>3761.55</v>
      </c>
      <c r="H29" s="21">
        <v>3428.81</v>
      </c>
      <c r="I29" s="21">
        <v>6066.22</v>
      </c>
      <c r="J29" s="76">
        <f>SUM(J18:J28)</f>
        <v>3148.6600000000003</v>
      </c>
      <c r="K29" s="81"/>
      <c r="L29" s="58">
        <f>SUM(L18:L28)</f>
        <v>2665.91</v>
      </c>
      <c r="M29" s="69">
        <f>SUM(M18:M28)</f>
        <v>117.4</v>
      </c>
      <c r="N29" s="69">
        <f>SUM(N18:N28)</f>
        <v>325.77</v>
      </c>
      <c r="O29" s="69">
        <f>SUM(O18:O28)</f>
        <v>438.92</v>
      </c>
      <c r="P29" s="69">
        <f aca="true" t="shared" si="2" ref="P29:X29">SUM(P18:P28)</f>
        <v>137.74</v>
      </c>
      <c r="Q29" s="21">
        <f t="shared" si="2"/>
        <v>496.40999999999997</v>
      </c>
      <c r="R29" s="21">
        <f t="shared" si="2"/>
        <v>100</v>
      </c>
      <c r="S29" s="21">
        <f t="shared" si="2"/>
        <v>100</v>
      </c>
      <c r="T29" s="21">
        <f t="shared" si="2"/>
        <v>130.96</v>
      </c>
      <c r="U29" s="21">
        <f t="shared" si="2"/>
        <v>200.21</v>
      </c>
      <c r="V29" s="21">
        <f t="shared" si="2"/>
        <v>274</v>
      </c>
      <c r="W29" s="21">
        <f t="shared" si="2"/>
        <v>163.48</v>
      </c>
      <c r="X29" s="21">
        <f t="shared" si="2"/>
        <v>181.01999999999998</v>
      </c>
      <c r="Y29" s="16"/>
    </row>
    <row r="30" spans="1:24" ht="29.25" thickTop="1">
      <c r="A30" s="13" t="s">
        <v>20</v>
      </c>
      <c r="B30" s="14"/>
      <c r="C30" s="14"/>
      <c r="D30" s="14"/>
      <c r="E30" s="2"/>
      <c r="F30" s="2"/>
      <c r="G30" s="2"/>
      <c r="H30" s="2"/>
      <c r="K30" s="81"/>
      <c r="M30" s="65"/>
      <c r="N30" s="68"/>
      <c r="O30" s="68"/>
      <c r="P30" s="68"/>
      <c r="Q30" s="1"/>
      <c r="R30" s="1"/>
      <c r="S30" s="1"/>
      <c r="T30" s="1"/>
      <c r="U30" s="1"/>
      <c r="V30" s="1"/>
      <c r="W30" s="1"/>
      <c r="X30" s="1"/>
    </row>
    <row r="31" spans="1:24" ht="27">
      <c r="A31" s="4" t="s">
        <v>21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82"/>
      <c r="L31" s="57">
        <f>SUM(M31:X31)</f>
        <v>0</v>
      </c>
      <c r="M31" s="65"/>
      <c r="N31" s="65"/>
      <c r="O31" s="68"/>
      <c r="P31" s="68"/>
      <c r="Q31" s="1"/>
      <c r="R31" s="1"/>
      <c r="S31" s="1"/>
      <c r="T31" s="1"/>
      <c r="U31" s="1"/>
      <c r="V31" s="1"/>
      <c r="W31" s="1"/>
      <c r="X31" s="1"/>
    </row>
    <row r="32" spans="1:24" ht="27">
      <c r="A32" s="4" t="s">
        <v>22</v>
      </c>
      <c r="B32" s="2">
        <v>32.5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82"/>
      <c r="L32" s="57">
        <f>SUM(M32:X32)</f>
        <v>0</v>
      </c>
      <c r="M32" s="65"/>
      <c r="N32" s="68"/>
      <c r="O32" s="68"/>
      <c r="P32" s="68"/>
      <c r="Q32" s="1"/>
      <c r="R32" s="1"/>
      <c r="S32" s="1"/>
      <c r="T32" s="1"/>
      <c r="U32" s="1"/>
      <c r="V32" s="1"/>
      <c r="W32" s="1"/>
      <c r="X32" s="1"/>
    </row>
    <row r="33" spans="1:25" ht="27.75" thickBot="1">
      <c r="A33" s="4"/>
      <c r="B33" s="21">
        <v>32.5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81"/>
      <c r="L33" s="60">
        <f>SUM(L31:L32)</f>
        <v>0</v>
      </c>
      <c r="M33" s="69">
        <f>SUM(M31:M32)</f>
        <v>0</v>
      </c>
      <c r="N33" s="69">
        <f aca="true" t="shared" si="3" ref="N33:X33">SUM(N31:N32)</f>
        <v>0</v>
      </c>
      <c r="O33" s="69">
        <f t="shared" si="3"/>
        <v>0</v>
      </c>
      <c r="P33" s="69">
        <f t="shared" si="3"/>
        <v>0</v>
      </c>
      <c r="Q33" s="21">
        <f t="shared" si="3"/>
        <v>0</v>
      </c>
      <c r="R33" s="21">
        <f t="shared" si="3"/>
        <v>0</v>
      </c>
      <c r="S33" s="21">
        <f t="shared" si="3"/>
        <v>0</v>
      </c>
      <c r="T33" s="21">
        <f t="shared" si="3"/>
        <v>0</v>
      </c>
      <c r="U33" s="21">
        <f t="shared" si="3"/>
        <v>0</v>
      </c>
      <c r="V33" s="21">
        <f t="shared" si="3"/>
        <v>0</v>
      </c>
      <c r="W33" s="21">
        <f t="shared" si="3"/>
        <v>0</v>
      </c>
      <c r="X33" s="21">
        <f t="shared" si="3"/>
        <v>0</v>
      </c>
      <c r="Y33" s="16"/>
    </row>
    <row r="34" spans="1:24" ht="29.25" thickTop="1">
      <c r="A34" s="13" t="s">
        <v>23</v>
      </c>
      <c r="B34" s="14"/>
      <c r="C34" s="14"/>
      <c r="D34" s="14"/>
      <c r="E34" s="2"/>
      <c r="F34" s="2"/>
      <c r="G34" s="2"/>
      <c r="H34" s="2"/>
      <c r="K34" s="81"/>
      <c r="M34" s="65"/>
      <c r="N34" s="68"/>
      <c r="O34" s="68"/>
      <c r="P34" s="68"/>
      <c r="Q34" s="1"/>
      <c r="R34" s="1"/>
      <c r="S34" s="1"/>
      <c r="T34" s="1"/>
      <c r="U34" s="1"/>
      <c r="V34" s="1"/>
      <c r="W34" s="1"/>
      <c r="X34" s="1"/>
    </row>
    <row r="35" spans="1:24" ht="30">
      <c r="A35" s="23" t="s">
        <v>24</v>
      </c>
      <c r="B35" s="2">
        <v>31.93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37.18</v>
      </c>
      <c r="I35" s="2">
        <v>45.32</v>
      </c>
      <c r="J35" s="2">
        <v>50</v>
      </c>
      <c r="K35" s="81"/>
      <c r="L35" s="57">
        <f>SUM(M35:X35)</f>
        <v>0</v>
      </c>
      <c r="M35" s="65"/>
      <c r="N35" s="68"/>
      <c r="O35" s="68"/>
      <c r="P35" s="68"/>
      <c r="Q35" s="1"/>
      <c r="R35" s="1"/>
      <c r="S35" s="1"/>
      <c r="T35" s="1"/>
      <c r="U35" s="1"/>
      <c r="V35" s="1"/>
      <c r="W35" s="1"/>
      <c r="X35" s="1"/>
    </row>
    <row r="36" spans="1:24" ht="30">
      <c r="A36" s="23" t="s">
        <v>29</v>
      </c>
      <c r="B36" s="2">
        <v>50</v>
      </c>
      <c r="C36" s="2">
        <v>50</v>
      </c>
      <c r="D36" s="2">
        <v>50</v>
      </c>
      <c r="E36" s="2">
        <v>50</v>
      </c>
      <c r="F36" s="2">
        <v>50</v>
      </c>
      <c r="G36" s="2">
        <v>50</v>
      </c>
      <c r="H36" s="2">
        <v>50</v>
      </c>
      <c r="I36" s="2">
        <v>50</v>
      </c>
      <c r="J36" s="2">
        <v>50</v>
      </c>
      <c r="K36" s="81"/>
      <c r="L36" s="57">
        <f aca="true" t="shared" si="4" ref="L36:L43">SUM(M36:X36)</f>
        <v>50</v>
      </c>
      <c r="M36" s="65">
        <v>50</v>
      </c>
      <c r="N36" s="68"/>
      <c r="O36" s="68"/>
      <c r="P36" s="68"/>
      <c r="Q36" s="1"/>
      <c r="R36" s="1"/>
      <c r="S36" s="1"/>
      <c r="T36" s="1"/>
      <c r="U36" s="1"/>
      <c r="V36" s="1"/>
      <c r="W36" s="1"/>
      <c r="X36" s="1"/>
    </row>
    <row r="37" spans="1:24" ht="30">
      <c r="A37" s="23" t="s">
        <v>28</v>
      </c>
      <c r="B37" s="2">
        <v>0</v>
      </c>
      <c r="C37" s="2">
        <v>0.2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81"/>
      <c r="L37" s="57">
        <f t="shared" si="4"/>
        <v>0</v>
      </c>
      <c r="M37" s="65"/>
      <c r="N37" s="68"/>
      <c r="O37" s="68"/>
      <c r="P37" s="68"/>
      <c r="Q37" s="1"/>
      <c r="R37" s="1"/>
      <c r="S37" s="1"/>
      <c r="T37" s="1"/>
      <c r="U37" s="1"/>
      <c r="V37" s="1"/>
      <c r="W37" s="1"/>
      <c r="X37" s="1"/>
    </row>
    <row r="38" spans="1:24" ht="60">
      <c r="A38" s="23" t="s">
        <v>82</v>
      </c>
      <c r="B38" s="2"/>
      <c r="C38" s="2">
        <v>90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81"/>
      <c r="L38" s="57">
        <f t="shared" si="4"/>
        <v>276.85</v>
      </c>
      <c r="M38" s="65"/>
      <c r="N38" s="68"/>
      <c r="O38" s="68"/>
      <c r="P38" s="68"/>
      <c r="Q38" s="1"/>
      <c r="R38" s="1"/>
      <c r="S38" s="1"/>
      <c r="T38" s="1">
        <v>276.85</v>
      </c>
      <c r="U38" s="1"/>
      <c r="V38" s="1"/>
      <c r="W38" s="1"/>
      <c r="X38" s="1"/>
    </row>
    <row r="39" spans="1:24" ht="60">
      <c r="A39" s="23" t="s">
        <v>72</v>
      </c>
      <c r="B39" s="2">
        <v>45</v>
      </c>
      <c r="C39" s="2">
        <v>20</v>
      </c>
      <c r="D39" s="2">
        <v>20</v>
      </c>
      <c r="E39" s="2">
        <v>0</v>
      </c>
      <c r="F39" s="2">
        <v>30</v>
      </c>
      <c r="G39" s="2">
        <v>10</v>
      </c>
      <c r="H39" s="2">
        <v>0</v>
      </c>
      <c r="I39" s="2">
        <v>0</v>
      </c>
      <c r="J39" s="2">
        <v>0</v>
      </c>
      <c r="K39" s="81"/>
      <c r="L39" s="57">
        <f t="shared" si="4"/>
        <v>104.08</v>
      </c>
      <c r="M39" s="65"/>
      <c r="N39" s="68"/>
      <c r="O39" s="68">
        <v>43</v>
      </c>
      <c r="P39" s="68"/>
      <c r="Q39" s="1"/>
      <c r="R39" s="1"/>
      <c r="S39" s="1"/>
      <c r="T39" s="1">
        <v>10.04</v>
      </c>
      <c r="U39" s="1">
        <v>51.04</v>
      </c>
      <c r="V39" s="1"/>
      <c r="W39" s="1"/>
      <c r="X39" s="1"/>
    </row>
    <row r="40" spans="1:24" ht="30">
      <c r="A40" s="23" t="s">
        <v>26</v>
      </c>
      <c r="B40" s="2">
        <v>423.76</v>
      </c>
      <c r="C40" s="2">
        <v>423.76</v>
      </c>
      <c r="D40" s="2">
        <v>442.13</v>
      </c>
      <c r="E40" s="2">
        <v>461.27</v>
      </c>
      <c r="F40" s="2">
        <v>501.07</v>
      </c>
      <c r="G40" s="2">
        <v>519.11</v>
      </c>
      <c r="H40" s="2">
        <v>537.87</v>
      </c>
      <c r="I40" s="2">
        <v>546.74</v>
      </c>
      <c r="J40" s="2">
        <v>556.99</v>
      </c>
      <c r="K40" s="81"/>
      <c r="L40" s="57">
        <f t="shared" si="4"/>
        <v>597.28</v>
      </c>
      <c r="M40" s="65">
        <v>597.28</v>
      </c>
      <c r="N40" s="68"/>
      <c r="O40" s="68"/>
      <c r="P40" s="68"/>
      <c r="Q40" s="1"/>
      <c r="R40" s="1"/>
      <c r="S40" s="1"/>
      <c r="T40" s="1"/>
      <c r="U40" s="1"/>
      <c r="V40" s="1"/>
      <c r="W40" s="1"/>
      <c r="X40" s="1"/>
    </row>
    <row r="41" spans="1:24" ht="60">
      <c r="A41" s="23" t="s">
        <v>27</v>
      </c>
      <c r="B41" s="2">
        <v>145</v>
      </c>
      <c r="C41" s="2">
        <v>146</v>
      </c>
      <c r="D41" s="2">
        <v>152</v>
      </c>
      <c r="E41" s="2">
        <v>274</v>
      </c>
      <c r="F41" s="2">
        <v>40</v>
      </c>
      <c r="G41" s="2">
        <v>163</v>
      </c>
      <c r="H41" s="2">
        <v>165</v>
      </c>
      <c r="I41" s="2">
        <v>297</v>
      </c>
      <c r="J41" s="2">
        <v>294.46</v>
      </c>
      <c r="K41" s="81"/>
      <c r="L41" s="57">
        <f t="shared" si="4"/>
        <v>167</v>
      </c>
      <c r="M41" s="65">
        <v>132</v>
      </c>
      <c r="N41" s="65"/>
      <c r="O41" s="68"/>
      <c r="P41" s="68"/>
      <c r="Q41" s="1"/>
      <c r="R41" s="1"/>
      <c r="S41" s="1"/>
      <c r="T41" s="1"/>
      <c r="U41" s="1"/>
      <c r="V41" s="1"/>
      <c r="W41" s="1">
        <v>35</v>
      </c>
      <c r="X41" s="1"/>
    </row>
    <row r="42" spans="1:24" ht="30">
      <c r="A42" s="23" t="s">
        <v>25</v>
      </c>
      <c r="B42" s="2">
        <v>52.86</v>
      </c>
      <c r="C42" s="2">
        <v>77.41</v>
      </c>
      <c r="D42" s="2">
        <v>26.799999999999997</v>
      </c>
      <c r="E42" s="2">
        <v>23.99</v>
      </c>
      <c r="F42" s="2">
        <v>15.69</v>
      </c>
      <c r="G42" s="2">
        <v>18.44</v>
      </c>
      <c r="H42" s="2">
        <v>53</v>
      </c>
      <c r="I42" s="2">
        <v>70.61</v>
      </c>
      <c r="J42" s="2">
        <v>9.1</v>
      </c>
      <c r="K42" s="81"/>
      <c r="L42" s="57">
        <f t="shared" si="4"/>
        <v>0</v>
      </c>
      <c r="M42" s="65"/>
      <c r="N42" s="68"/>
      <c r="O42" s="68"/>
      <c r="P42" s="71"/>
      <c r="Q42" s="1"/>
      <c r="R42" s="1"/>
      <c r="S42" s="1"/>
      <c r="T42" s="1"/>
      <c r="U42" s="1"/>
      <c r="V42" s="1"/>
      <c r="W42" s="1"/>
      <c r="X42" s="1"/>
    </row>
    <row r="43" spans="1:24" ht="30">
      <c r="A43" s="23" t="s">
        <v>19</v>
      </c>
      <c r="B43" s="2">
        <v>100</v>
      </c>
      <c r="C43" s="2">
        <v>100</v>
      </c>
      <c r="D43" s="2">
        <v>100</v>
      </c>
      <c r="E43" s="2">
        <v>100</v>
      </c>
      <c r="F43" s="2">
        <v>100</v>
      </c>
      <c r="G43" s="2">
        <v>100</v>
      </c>
      <c r="H43" s="2">
        <v>100</v>
      </c>
      <c r="I43" s="2">
        <v>100</v>
      </c>
      <c r="J43" s="2">
        <v>0</v>
      </c>
      <c r="K43" s="81"/>
      <c r="L43" s="57">
        <f t="shared" si="4"/>
        <v>230</v>
      </c>
      <c r="M43" s="65">
        <v>80</v>
      </c>
      <c r="N43" s="68">
        <v>150</v>
      </c>
      <c r="O43" s="68"/>
      <c r="P43" s="68"/>
      <c r="Q43" s="1"/>
      <c r="S43" s="1"/>
      <c r="T43" s="1"/>
      <c r="U43" s="1"/>
      <c r="V43" s="1"/>
      <c r="W43" s="1"/>
      <c r="X43" s="1"/>
    </row>
    <row r="44" spans="1:26" ht="27.75" thickBot="1">
      <c r="A44" s="4"/>
      <c r="B44" s="21">
        <v>848.5500000000001</v>
      </c>
      <c r="C44" s="21">
        <v>907.37</v>
      </c>
      <c r="D44" s="21">
        <v>790.93</v>
      </c>
      <c r="E44" s="21">
        <v>909.26</v>
      </c>
      <c r="F44" s="21">
        <v>736.76</v>
      </c>
      <c r="G44" s="21">
        <v>860.5500000000001</v>
      </c>
      <c r="H44" s="21">
        <v>943.05</v>
      </c>
      <c r="I44" s="21">
        <v>1109.67</v>
      </c>
      <c r="J44" s="21">
        <f>SUM(J35:J43)</f>
        <v>960.5500000000001</v>
      </c>
      <c r="K44" s="81"/>
      <c r="L44" s="60">
        <f aca="true" t="shared" si="5" ref="L44:X44">SUM(L35:L43)</f>
        <v>1425.21</v>
      </c>
      <c r="M44" s="69">
        <f t="shared" si="5"/>
        <v>859.28</v>
      </c>
      <c r="N44" s="69">
        <f t="shared" si="5"/>
        <v>150</v>
      </c>
      <c r="O44" s="69">
        <f t="shared" si="5"/>
        <v>43</v>
      </c>
      <c r="P44" s="69">
        <f t="shared" si="5"/>
        <v>0</v>
      </c>
      <c r="Q44" s="21">
        <f t="shared" si="5"/>
        <v>0</v>
      </c>
      <c r="R44" s="21">
        <f t="shared" si="5"/>
        <v>0</v>
      </c>
      <c r="S44" s="21">
        <f t="shared" si="5"/>
        <v>0</v>
      </c>
      <c r="T44" s="21">
        <f t="shared" si="5"/>
        <v>286.89000000000004</v>
      </c>
      <c r="U44" s="21">
        <f t="shared" si="5"/>
        <v>51.04</v>
      </c>
      <c r="V44" s="21">
        <f t="shared" si="5"/>
        <v>0</v>
      </c>
      <c r="W44" s="21">
        <f t="shared" si="5"/>
        <v>35</v>
      </c>
      <c r="X44" s="21">
        <f t="shared" si="5"/>
        <v>0</v>
      </c>
      <c r="Y44" s="16"/>
      <c r="Z44" s="16"/>
    </row>
    <row r="45" spans="1:24" ht="27.75" thickTop="1">
      <c r="A45" s="4"/>
      <c r="B45" s="2"/>
      <c r="C45" s="2"/>
      <c r="D45" s="2"/>
      <c r="E45" s="2"/>
      <c r="F45" s="2"/>
      <c r="G45" s="2"/>
      <c r="H45" s="2"/>
      <c r="K45" s="81"/>
      <c r="M45" s="65"/>
      <c r="N45" s="65"/>
      <c r="O45" s="65"/>
      <c r="P45" s="65"/>
      <c r="Q45" s="2"/>
      <c r="R45" s="2"/>
      <c r="S45" s="2"/>
      <c r="T45" s="2"/>
      <c r="U45" s="2"/>
      <c r="V45" s="2"/>
      <c r="W45" s="2"/>
      <c r="X45" s="2"/>
    </row>
    <row r="46" spans="1:24" ht="33" customHeight="1">
      <c r="A46" s="13" t="s">
        <v>69</v>
      </c>
      <c r="B46" s="14"/>
      <c r="C46" s="14"/>
      <c r="D46" s="14"/>
      <c r="E46" s="2"/>
      <c r="F46" s="2"/>
      <c r="G46" s="2"/>
      <c r="H46" s="2"/>
      <c r="K46" s="81"/>
      <c r="M46" s="65"/>
      <c r="N46" s="68"/>
      <c r="O46" s="68"/>
      <c r="P46" s="68"/>
      <c r="Q46" s="1"/>
      <c r="R46" s="1"/>
      <c r="S46" s="1"/>
      <c r="T46" s="1"/>
      <c r="U46" s="1"/>
      <c r="V46" s="1"/>
      <c r="W46" s="1"/>
      <c r="X46" s="1"/>
    </row>
    <row r="47" spans="1:24" ht="28.5">
      <c r="A47" s="13" t="s">
        <v>30</v>
      </c>
      <c r="B47" s="14">
        <v>0</v>
      </c>
      <c r="C47" s="14">
        <v>409.98</v>
      </c>
      <c r="D47" s="14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81"/>
      <c r="L47" s="57">
        <f>SUM(M47:X47)</f>
        <v>250</v>
      </c>
      <c r="M47" s="65">
        <v>0</v>
      </c>
      <c r="N47" s="68">
        <v>250</v>
      </c>
      <c r="O47" s="68"/>
      <c r="P47" s="68"/>
      <c r="Q47" s="1"/>
      <c r="R47" s="1"/>
      <c r="S47" s="1"/>
      <c r="T47" s="1"/>
      <c r="U47" s="1"/>
      <c r="V47" s="1"/>
      <c r="W47" s="1"/>
      <c r="X47" s="1"/>
    </row>
    <row r="48" spans="1:24" ht="55.5">
      <c r="A48" s="13" t="s">
        <v>71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75</v>
      </c>
      <c r="H48" s="2">
        <v>0</v>
      </c>
      <c r="I48" s="2">
        <v>0</v>
      </c>
      <c r="J48" s="2">
        <v>0</v>
      </c>
      <c r="K48" s="82"/>
      <c r="L48" s="57">
        <f>SUM(M48:X48)</f>
        <v>0</v>
      </c>
      <c r="M48" s="65"/>
      <c r="N48" s="68"/>
      <c r="O48" s="68"/>
      <c r="P48" s="68"/>
      <c r="Q48" s="1"/>
      <c r="R48" s="1"/>
      <c r="S48" s="1"/>
      <c r="T48" s="1"/>
      <c r="U48" s="1"/>
      <c r="V48" s="1"/>
      <c r="W48" s="1"/>
      <c r="X48" s="1"/>
    </row>
    <row r="49" spans="1:24" ht="27.75" thickBot="1">
      <c r="A49" s="4"/>
      <c r="B49" s="21">
        <v>0</v>
      </c>
      <c r="C49" s="21">
        <v>409.98</v>
      </c>
      <c r="D49" s="21">
        <v>0</v>
      </c>
      <c r="E49" s="21">
        <v>0</v>
      </c>
      <c r="F49" s="21">
        <v>0</v>
      </c>
      <c r="G49" s="21">
        <v>75</v>
      </c>
      <c r="H49" s="21">
        <v>0</v>
      </c>
      <c r="I49" s="21">
        <v>0</v>
      </c>
      <c r="J49" s="21">
        <v>0</v>
      </c>
      <c r="K49" s="81"/>
      <c r="L49" s="60">
        <f>SUM(L47:L48)</f>
        <v>250</v>
      </c>
      <c r="M49" s="69">
        <f aca="true" t="shared" si="6" ref="M49:X49">SUM(M47:M48)</f>
        <v>0</v>
      </c>
      <c r="N49" s="69">
        <f t="shared" si="6"/>
        <v>250</v>
      </c>
      <c r="O49" s="69">
        <f t="shared" si="6"/>
        <v>0</v>
      </c>
      <c r="P49" s="69">
        <f t="shared" si="6"/>
        <v>0</v>
      </c>
      <c r="Q49" s="21">
        <f t="shared" si="6"/>
        <v>0</v>
      </c>
      <c r="R49" s="21">
        <f t="shared" si="6"/>
        <v>0</v>
      </c>
      <c r="S49" s="21">
        <f t="shared" si="6"/>
        <v>0</v>
      </c>
      <c r="T49" s="21">
        <f t="shared" si="6"/>
        <v>0</v>
      </c>
      <c r="U49" s="21">
        <f t="shared" si="6"/>
        <v>0</v>
      </c>
      <c r="V49" s="21">
        <f t="shared" si="6"/>
        <v>0</v>
      </c>
      <c r="W49" s="21">
        <f t="shared" si="6"/>
        <v>0</v>
      </c>
      <c r="X49" s="21">
        <f t="shared" si="6"/>
        <v>0</v>
      </c>
    </row>
    <row r="50" spans="1:24" ht="29.25" thickTop="1">
      <c r="A50" s="4"/>
      <c r="B50" s="14"/>
      <c r="C50" s="14"/>
      <c r="D50" s="14"/>
      <c r="E50" s="2"/>
      <c r="F50" s="2"/>
      <c r="G50" s="2"/>
      <c r="H50" s="2"/>
      <c r="K50" s="81"/>
      <c r="M50" s="65"/>
      <c r="N50" s="68"/>
      <c r="O50" s="68"/>
      <c r="P50" s="68"/>
      <c r="Q50" s="1"/>
      <c r="R50" s="1"/>
      <c r="S50" s="1"/>
      <c r="T50" s="1"/>
      <c r="U50" s="1"/>
      <c r="V50" s="1"/>
      <c r="W50" s="1"/>
      <c r="X50" s="1"/>
    </row>
    <row r="51" spans="1:25" s="27" customFormat="1" ht="34.5" thickBot="1">
      <c r="A51" s="24" t="s">
        <v>31</v>
      </c>
      <c r="B51" s="38">
        <v>7323.01</v>
      </c>
      <c r="C51" s="38">
        <v>7536.6900000000005</v>
      </c>
      <c r="D51" s="38">
        <v>8496.49</v>
      </c>
      <c r="E51" s="39">
        <v>6959.99</v>
      </c>
      <c r="F51" s="39">
        <v>6288.15</v>
      </c>
      <c r="G51" s="39">
        <v>7432.05</v>
      </c>
      <c r="H51" s="39">
        <v>7161.650000000001</v>
      </c>
      <c r="I51" s="39">
        <v>12885.56</v>
      </c>
      <c r="J51" s="39">
        <f>SUM(J15+J29+J32+J44+J49)</f>
        <v>7930.01</v>
      </c>
      <c r="K51" s="83"/>
      <c r="L51" s="61">
        <f aca="true" t="shared" si="7" ref="L51:X51">L15+L29+L33+L44+L49</f>
        <v>7697.12</v>
      </c>
      <c r="M51" s="72">
        <f t="shared" si="7"/>
        <v>1292.28</v>
      </c>
      <c r="N51" s="72">
        <f t="shared" si="7"/>
        <v>1041.37</v>
      </c>
      <c r="O51" s="72">
        <f t="shared" si="7"/>
        <v>797.52</v>
      </c>
      <c r="P51" s="72">
        <f t="shared" si="7"/>
        <v>453.34000000000003</v>
      </c>
      <c r="Q51" s="25">
        <f t="shared" si="7"/>
        <v>812.01</v>
      </c>
      <c r="R51" s="25">
        <f t="shared" si="7"/>
        <v>415.6</v>
      </c>
      <c r="S51" s="25">
        <f t="shared" si="7"/>
        <v>415.6</v>
      </c>
      <c r="T51" s="25">
        <f t="shared" si="7"/>
        <v>733.45</v>
      </c>
      <c r="U51" s="25">
        <f t="shared" si="7"/>
        <v>746.85</v>
      </c>
      <c r="V51" s="25">
        <f t="shared" si="7"/>
        <v>609.6</v>
      </c>
      <c r="W51" s="25">
        <f t="shared" si="7"/>
        <v>198.48</v>
      </c>
      <c r="X51" s="25">
        <f t="shared" si="7"/>
        <v>181.01999999999998</v>
      </c>
      <c r="Y51" s="26"/>
    </row>
    <row r="52" spans="1:26" s="27" customFormat="1" ht="33">
      <c r="A52" s="28"/>
      <c r="B52" s="4"/>
      <c r="C52" s="4"/>
      <c r="D52" s="4"/>
      <c r="E52" s="2"/>
      <c r="F52" s="2"/>
      <c r="G52" s="2"/>
      <c r="H52" s="2"/>
      <c r="I52" s="2"/>
      <c r="J52" s="2"/>
      <c r="K52" s="81"/>
      <c r="L52" s="57"/>
      <c r="M52" s="73"/>
      <c r="N52" s="74"/>
      <c r="O52" s="74"/>
      <c r="P52" s="74"/>
      <c r="Q52" s="29"/>
      <c r="R52" s="29"/>
      <c r="S52" s="29"/>
      <c r="T52" s="29"/>
      <c r="U52" s="29"/>
      <c r="V52" s="29"/>
      <c r="W52" s="29"/>
      <c r="X52" s="29"/>
      <c r="Z52" s="29"/>
    </row>
    <row r="53" spans="1:24" s="27" customFormat="1" ht="33.75">
      <c r="A53" s="26" t="s">
        <v>32</v>
      </c>
      <c r="B53" s="14"/>
      <c r="C53" s="14"/>
      <c r="D53" s="14"/>
      <c r="E53" s="2"/>
      <c r="F53" s="2"/>
      <c r="G53" s="2"/>
      <c r="H53" s="2"/>
      <c r="I53" s="2"/>
      <c r="J53" s="2"/>
      <c r="K53" s="81"/>
      <c r="L53" s="57"/>
      <c r="M53" s="73"/>
      <c r="N53" s="74"/>
      <c r="O53" s="74"/>
      <c r="P53" s="74"/>
      <c r="Q53" s="29"/>
      <c r="R53" s="29"/>
      <c r="S53" s="29"/>
      <c r="T53" s="29"/>
      <c r="U53" s="29"/>
      <c r="V53" s="29"/>
      <c r="W53" s="29"/>
      <c r="X53" s="29"/>
    </row>
    <row r="54" spans="1:24" ht="27">
      <c r="A54" s="4" t="s">
        <v>33</v>
      </c>
      <c r="B54" s="2">
        <v>2066</v>
      </c>
      <c r="C54" s="2">
        <v>2066</v>
      </c>
      <c r="D54" s="2">
        <v>2066</v>
      </c>
      <c r="E54" s="2">
        <v>2150</v>
      </c>
      <c r="F54" s="2">
        <v>2165</v>
      </c>
      <c r="G54" s="2">
        <v>2165</v>
      </c>
      <c r="H54" s="2">
        <v>2200</v>
      </c>
      <c r="I54" s="2">
        <v>2200</v>
      </c>
      <c r="J54" s="2">
        <v>2310</v>
      </c>
      <c r="K54" s="81"/>
      <c r="L54" s="57">
        <f>SUM(M54:X54)</f>
        <v>3060</v>
      </c>
      <c r="M54" s="65">
        <v>3060</v>
      </c>
      <c r="N54" s="68"/>
      <c r="O54" s="68"/>
      <c r="P54" s="68"/>
      <c r="Q54" s="1"/>
      <c r="R54" s="1"/>
      <c r="S54" s="1"/>
      <c r="T54" s="1"/>
      <c r="U54" s="1"/>
      <c r="V54" s="1"/>
      <c r="W54" s="1"/>
      <c r="X54" s="1"/>
    </row>
    <row r="55" spans="1:24" ht="27">
      <c r="A55" s="4" t="s">
        <v>47</v>
      </c>
      <c r="B55" s="2">
        <v>1640.26</v>
      </c>
      <c r="C55" s="2">
        <v>1763.62</v>
      </c>
      <c r="D55" s="2">
        <v>1497.86</v>
      </c>
      <c r="E55" s="2">
        <v>1781.26</v>
      </c>
      <c r="F55" s="2">
        <v>1831.14</v>
      </c>
      <c r="G55" s="2">
        <v>1787.71</v>
      </c>
      <c r="H55" s="2">
        <v>1903.22</v>
      </c>
      <c r="I55" s="2">
        <v>1916.55</v>
      </c>
      <c r="J55" s="2">
        <v>1972.14</v>
      </c>
      <c r="K55" s="81"/>
      <c r="L55" s="57">
        <f aca="true" t="shared" si="8" ref="L55:L61">SUM(M55:X55)</f>
        <v>2145.68</v>
      </c>
      <c r="M55" s="65">
        <v>1072.84</v>
      </c>
      <c r="N55" s="68"/>
      <c r="O55" s="68"/>
      <c r="P55" s="68"/>
      <c r="Q55" s="1"/>
      <c r="R55" s="1">
        <v>1072.84</v>
      </c>
      <c r="S55" s="1"/>
      <c r="T55" s="1"/>
      <c r="U55" s="1"/>
      <c r="V55" s="1"/>
      <c r="W55" s="1"/>
      <c r="X55" s="1"/>
    </row>
    <row r="56" spans="1:24" ht="27">
      <c r="A56" s="4" t="s">
        <v>62</v>
      </c>
      <c r="B56" s="2">
        <v>110</v>
      </c>
      <c r="C56" s="2">
        <v>110</v>
      </c>
      <c r="D56" s="2">
        <v>110</v>
      </c>
      <c r="E56" s="2">
        <v>110</v>
      </c>
      <c r="F56" s="2">
        <v>110</v>
      </c>
      <c r="G56" s="2">
        <v>100</v>
      </c>
      <c r="H56" s="2">
        <v>110</v>
      </c>
      <c r="I56" s="2">
        <v>110</v>
      </c>
      <c r="J56" s="2">
        <v>110</v>
      </c>
      <c r="K56" s="81"/>
      <c r="L56" s="57">
        <f t="shared" si="8"/>
        <v>110</v>
      </c>
      <c r="M56" s="65"/>
      <c r="N56" s="71"/>
      <c r="O56" s="68"/>
      <c r="P56" s="68"/>
      <c r="Q56" s="1"/>
      <c r="R56" s="1"/>
      <c r="S56" s="1"/>
      <c r="T56" s="1"/>
      <c r="U56" s="1"/>
      <c r="V56" s="1">
        <v>110</v>
      </c>
      <c r="W56" s="1"/>
      <c r="X56" s="1"/>
    </row>
    <row r="57" spans="1:24" ht="27">
      <c r="A57" s="4" t="s">
        <v>60</v>
      </c>
      <c r="B57" s="2">
        <v>2600</v>
      </c>
      <c r="C57" s="2">
        <v>1300</v>
      </c>
      <c r="D57" s="2">
        <v>1300</v>
      </c>
      <c r="E57" s="2">
        <v>1300</v>
      </c>
      <c r="F57" s="2">
        <v>1300</v>
      </c>
      <c r="G57" s="2">
        <v>1300</v>
      </c>
      <c r="H57" s="2">
        <v>1300</v>
      </c>
      <c r="I57" s="2">
        <v>1300</v>
      </c>
      <c r="J57" s="2">
        <v>1300</v>
      </c>
      <c r="K57" s="81"/>
      <c r="L57" s="57">
        <f t="shared" si="8"/>
        <v>1300</v>
      </c>
      <c r="M57" s="65"/>
      <c r="N57" s="68"/>
      <c r="O57" s="68"/>
      <c r="P57" s="68"/>
      <c r="Q57" s="1"/>
      <c r="R57" s="1"/>
      <c r="S57" s="1"/>
      <c r="T57" s="1"/>
      <c r="U57" s="1"/>
      <c r="V57" s="1">
        <v>1300</v>
      </c>
      <c r="W57" s="1"/>
      <c r="X57" s="1"/>
    </row>
    <row r="58" spans="1:24" ht="27">
      <c r="A58" s="4" t="s">
        <v>52</v>
      </c>
      <c r="B58" s="2">
        <v>649.17</v>
      </c>
      <c r="C58" s="2">
        <v>656.39</v>
      </c>
      <c r="D58" s="2">
        <v>341.85</v>
      </c>
      <c r="E58" s="2">
        <v>680.77</v>
      </c>
      <c r="F58" s="2">
        <v>705.19</v>
      </c>
      <c r="G58" s="2">
        <v>726.8399999999999</v>
      </c>
      <c r="H58" s="2">
        <v>738.1999999999999</v>
      </c>
      <c r="I58" s="2">
        <v>741.08</v>
      </c>
      <c r="J58" s="2">
        <v>592.18</v>
      </c>
      <c r="K58" s="81"/>
      <c r="L58" s="57">
        <f t="shared" si="8"/>
        <v>658.19</v>
      </c>
      <c r="M58" s="65"/>
      <c r="N58" s="68">
        <v>212.94</v>
      </c>
      <c r="O58" s="68"/>
      <c r="P58" s="68"/>
      <c r="Q58" s="1"/>
      <c r="R58" s="1">
        <v>212.94</v>
      </c>
      <c r="S58" s="1"/>
      <c r="T58" s="1"/>
      <c r="U58" s="1"/>
      <c r="V58" s="1">
        <v>232.31</v>
      </c>
      <c r="W58" s="1"/>
      <c r="X58" s="1"/>
    </row>
    <row r="59" spans="1:24" ht="27">
      <c r="A59" s="4" t="s">
        <v>61</v>
      </c>
      <c r="B59" s="2">
        <v>358.44</v>
      </c>
      <c r="C59" s="2">
        <v>370.8</v>
      </c>
      <c r="D59" s="2">
        <v>231.22</v>
      </c>
      <c r="E59" s="2">
        <v>269.75</v>
      </c>
      <c r="F59" s="2">
        <v>269.75</v>
      </c>
      <c r="G59" s="2">
        <v>269.75</v>
      </c>
      <c r="H59" s="2">
        <v>269.75</v>
      </c>
      <c r="I59" s="2">
        <v>0</v>
      </c>
      <c r="J59" s="2">
        <v>482.69</v>
      </c>
      <c r="K59" s="81"/>
      <c r="L59" s="57">
        <f t="shared" si="8"/>
        <v>0</v>
      </c>
      <c r="M59" s="65"/>
      <c r="N59" s="68"/>
      <c r="O59" s="68"/>
      <c r="P59" s="68"/>
      <c r="Q59" s="1"/>
      <c r="R59" s="1"/>
      <c r="S59" s="1"/>
      <c r="T59" s="1"/>
      <c r="U59" s="1"/>
      <c r="V59" s="1"/>
      <c r="W59" s="1"/>
      <c r="X59" s="1"/>
    </row>
    <row r="60" spans="1:24" ht="27.75">
      <c r="A60" s="4" t="s">
        <v>68</v>
      </c>
      <c r="B60" s="2">
        <v>0</v>
      </c>
      <c r="C60" s="2">
        <v>0</v>
      </c>
      <c r="D60" s="2">
        <v>0</v>
      </c>
      <c r="E60" s="2">
        <v>5430.5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84"/>
      <c r="L60" s="57">
        <f t="shared" si="8"/>
        <v>0</v>
      </c>
      <c r="M60" s="65"/>
      <c r="N60" s="68"/>
      <c r="O60" s="68"/>
      <c r="P60" s="68"/>
      <c r="Q60" s="1"/>
      <c r="R60" s="1"/>
      <c r="S60" s="1"/>
      <c r="T60" s="1"/>
      <c r="U60" s="1"/>
      <c r="V60" s="1"/>
      <c r="W60" s="1"/>
      <c r="X60" s="1"/>
    </row>
    <row r="61" spans="1:24" ht="55.5" customHeight="1">
      <c r="A61" s="4" t="s">
        <v>74</v>
      </c>
      <c r="B61" s="2">
        <v>47.41</v>
      </c>
      <c r="C61" s="2">
        <v>819.83</v>
      </c>
      <c r="D61" s="2">
        <v>334.62</v>
      </c>
      <c r="E61" s="2">
        <v>806.73</v>
      </c>
      <c r="F61" s="2">
        <v>113.35</v>
      </c>
      <c r="G61" s="2">
        <v>18.93</v>
      </c>
      <c r="H61" s="2">
        <v>10097.96</v>
      </c>
      <c r="I61" s="2">
        <v>78.7</v>
      </c>
      <c r="J61" s="2">
        <v>410</v>
      </c>
      <c r="K61" s="81"/>
      <c r="L61" s="57">
        <f t="shared" si="8"/>
        <v>809.72</v>
      </c>
      <c r="M61" s="65">
        <v>650</v>
      </c>
      <c r="N61" s="68">
        <v>159.72</v>
      </c>
      <c r="O61" s="68"/>
      <c r="P61" s="68"/>
      <c r="Q61" s="1"/>
      <c r="R61" s="1"/>
      <c r="S61" s="1"/>
      <c r="T61" s="1"/>
      <c r="U61" s="1"/>
      <c r="V61" s="1"/>
      <c r="W61" s="1"/>
      <c r="X61" s="1"/>
    </row>
    <row r="62" spans="1:25" s="27" customFormat="1" ht="56.25" customHeight="1" thickBot="1">
      <c r="A62" s="24" t="s">
        <v>34</v>
      </c>
      <c r="B62" s="39">
        <v>7471.28</v>
      </c>
      <c r="C62" s="39">
        <v>7086.64</v>
      </c>
      <c r="D62" s="39">
        <v>5881.55</v>
      </c>
      <c r="E62" s="39">
        <v>12529.01</v>
      </c>
      <c r="F62" s="39">
        <v>6494.43</v>
      </c>
      <c r="G62" s="39">
        <v>6368.2300000000005</v>
      </c>
      <c r="H62" s="39">
        <v>16619.129999999997</v>
      </c>
      <c r="I62" s="39">
        <v>6346.33</v>
      </c>
      <c r="J62" s="39">
        <v>7177.01</v>
      </c>
      <c r="K62" s="83"/>
      <c r="L62" s="61">
        <f>SUM(L54:L61)</f>
        <v>8083.590000000001</v>
      </c>
      <c r="M62" s="25">
        <f>SUM(M54:M61)</f>
        <v>4782.84</v>
      </c>
      <c r="N62" s="25">
        <f aca="true" t="shared" si="9" ref="N62:X62">SUM(N54:N61)</f>
        <v>372.65999999999997</v>
      </c>
      <c r="O62" s="25">
        <f t="shared" si="9"/>
        <v>0</v>
      </c>
      <c r="P62" s="25">
        <f t="shared" si="9"/>
        <v>0</v>
      </c>
      <c r="Q62" s="25">
        <f t="shared" si="9"/>
        <v>0</v>
      </c>
      <c r="R62" s="25">
        <f t="shared" si="9"/>
        <v>1285.78</v>
      </c>
      <c r="S62" s="25">
        <f t="shared" si="9"/>
        <v>0</v>
      </c>
      <c r="T62" s="25">
        <f t="shared" si="9"/>
        <v>0</v>
      </c>
      <c r="U62" s="25">
        <f t="shared" si="9"/>
        <v>0</v>
      </c>
      <c r="V62" s="25">
        <f t="shared" si="9"/>
        <v>1642.31</v>
      </c>
      <c r="W62" s="25">
        <f t="shared" si="9"/>
        <v>0</v>
      </c>
      <c r="X62" s="25">
        <f t="shared" si="9"/>
        <v>0</v>
      </c>
      <c r="Y62" s="29"/>
    </row>
    <row r="63" spans="1:24" ht="27.75">
      <c r="A63" s="13"/>
      <c r="B63" s="30"/>
      <c r="C63" s="30"/>
      <c r="D63" s="30"/>
      <c r="E63" s="30"/>
      <c r="F63" s="30"/>
      <c r="G63" s="30"/>
      <c r="H63" s="30"/>
      <c r="I63" s="30"/>
      <c r="J63" s="30"/>
      <c r="K63" s="85"/>
      <c r="L63" s="62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</row>
    <row r="64" spans="1:26" ht="30">
      <c r="A64" s="36" t="s">
        <v>53</v>
      </c>
      <c r="B64" s="6"/>
      <c r="C64" s="6"/>
      <c r="D64" s="6"/>
      <c r="E64" s="2"/>
      <c r="F64" s="2"/>
      <c r="G64" s="2"/>
      <c r="H64" s="2"/>
      <c r="K64" s="81"/>
      <c r="M64" s="2"/>
      <c r="N64" s="1"/>
      <c r="O64" s="1"/>
      <c r="P64" s="1"/>
      <c r="Q64" s="40"/>
      <c r="R64" s="40"/>
      <c r="S64" s="40"/>
      <c r="T64" s="48"/>
      <c r="U64" s="49"/>
      <c r="V64" s="40"/>
      <c r="W64" s="44"/>
      <c r="X64" s="44"/>
      <c r="Y64" s="45"/>
      <c r="Z64" s="16"/>
    </row>
    <row r="65" spans="1:26" ht="27">
      <c r="A65" s="4" t="s">
        <v>35</v>
      </c>
      <c r="B65" s="2">
        <v>4053.64</v>
      </c>
      <c r="C65" s="2">
        <v>4201.91</v>
      </c>
      <c r="D65" s="2">
        <v>3751.86</v>
      </c>
      <c r="E65" s="2">
        <v>1136.92</v>
      </c>
      <c r="F65" s="2">
        <v>6705.9400000000005</v>
      </c>
      <c r="G65" s="2">
        <v>6912.22</v>
      </c>
      <c r="H65" s="2">
        <v>5848.4</v>
      </c>
      <c r="I65" s="2">
        <v>15305.88</v>
      </c>
      <c r="J65" s="2">
        <v>8766.65</v>
      </c>
      <c r="K65" s="86"/>
      <c r="L65" s="57">
        <v>8013.65</v>
      </c>
      <c r="M65" s="2"/>
      <c r="N65" s="2"/>
      <c r="O65" s="1"/>
      <c r="P65" s="1"/>
      <c r="Q65" s="40"/>
      <c r="R65" s="40"/>
      <c r="S65" s="40"/>
      <c r="T65" s="48"/>
      <c r="U65" s="49"/>
      <c r="V65" s="40"/>
      <c r="W65" s="44"/>
      <c r="X65" s="44"/>
      <c r="Y65" s="45"/>
      <c r="Z65" s="46"/>
    </row>
    <row r="66" spans="1:26" ht="39.75" customHeight="1">
      <c r="A66" s="4" t="s">
        <v>36</v>
      </c>
      <c r="B66" s="2">
        <v>4201.91</v>
      </c>
      <c r="C66" s="2">
        <v>3751.8599999999988</v>
      </c>
      <c r="D66" s="2">
        <v>1136.92</v>
      </c>
      <c r="E66" s="2">
        <v>6705.9400000000005</v>
      </c>
      <c r="F66" s="2">
        <v>6912.220000000001</v>
      </c>
      <c r="G66" s="2">
        <v>5848.400000000001</v>
      </c>
      <c r="H66" s="2">
        <v>15305.879999999997</v>
      </c>
      <c r="I66" s="2">
        <v>8766.65</v>
      </c>
      <c r="J66" s="2">
        <v>8013.65</v>
      </c>
      <c r="K66" s="81"/>
      <c r="L66" s="57">
        <f>L65+L62-L51</f>
        <v>8400.120000000003</v>
      </c>
      <c r="M66" s="2"/>
      <c r="N66" s="37"/>
      <c r="O66" s="3"/>
      <c r="P66" s="3"/>
      <c r="Q66" s="40"/>
      <c r="R66" s="40"/>
      <c r="S66" s="40"/>
      <c r="T66" s="48"/>
      <c r="U66" s="49"/>
      <c r="V66" s="40"/>
      <c r="W66" s="44"/>
      <c r="X66" s="44"/>
      <c r="Y66" s="47"/>
      <c r="Z66" s="46"/>
    </row>
    <row r="67" spans="1:26" ht="39.75" customHeight="1">
      <c r="A67" s="4"/>
      <c r="B67" s="2"/>
      <c r="C67" s="2"/>
      <c r="D67" s="2"/>
      <c r="E67" s="2"/>
      <c r="F67" s="2"/>
      <c r="G67" s="2"/>
      <c r="H67" s="2"/>
      <c r="K67" s="81"/>
      <c r="M67" s="2"/>
      <c r="N67" s="37"/>
      <c r="O67" s="3"/>
      <c r="P67" s="3"/>
      <c r="Q67" s="40"/>
      <c r="R67" s="40"/>
      <c r="S67" s="40"/>
      <c r="T67" s="48"/>
      <c r="U67" s="49"/>
      <c r="V67" s="40"/>
      <c r="W67" s="44"/>
      <c r="X67" s="44"/>
      <c r="Y67" s="47"/>
      <c r="Z67" s="46"/>
    </row>
    <row r="68" spans="1:26" ht="39.75" customHeight="1">
      <c r="A68" s="2">
        <f>SUM(L65-L51+L62-U77)</f>
        <v>7989.52</v>
      </c>
      <c r="B68" s="2"/>
      <c r="C68" s="2"/>
      <c r="D68" s="2"/>
      <c r="E68" s="2"/>
      <c r="F68" s="2"/>
      <c r="G68" s="2"/>
      <c r="H68" s="2"/>
      <c r="K68" s="81"/>
      <c r="M68" s="2"/>
      <c r="N68" s="37"/>
      <c r="O68" s="3"/>
      <c r="P68" s="3"/>
      <c r="Q68" s="40"/>
      <c r="R68" s="40"/>
      <c r="S68" s="40"/>
      <c r="T68" s="48"/>
      <c r="U68" s="49"/>
      <c r="V68" s="40"/>
      <c r="W68" s="44"/>
      <c r="X68" s="44"/>
      <c r="Y68" s="47"/>
      <c r="Z68" s="46"/>
    </row>
    <row r="69" spans="1:26" ht="39.75" customHeight="1">
      <c r="A69" s="97"/>
      <c r="B69" s="98"/>
      <c r="C69" s="30"/>
      <c r="D69" s="2"/>
      <c r="E69" s="2"/>
      <c r="F69" s="2"/>
      <c r="G69" s="2"/>
      <c r="H69" s="2"/>
      <c r="K69" s="81"/>
      <c r="M69" s="2"/>
      <c r="N69" s="37"/>
      <c r="O69" s="3"/>
      <c r="P69" s="3"/>
      <c r="Q69" s="40"/>
      <c r="R69" s="40"/>
      <c r="S69" s="40"/>
      <c r="T69" s="96" t="s">
        <v>77</v>
      </c>
      <c r="U69" s="96"/>
      <c r="V69" s="40"/>
      <c r="W69" s="44"/>
      <c r="X69" s="44"/>
      <c r="Y69" s="47"/>
      <c r="Z69" s="46"/>
    </row>
    <row r="70" spans="1:26" ht="39.75" customHeight="1">
      <c r="A70" s="43"/>
      <c r="B70" s="50"/>
      <c r="C70" s="30"/>
      <c r="D70" s="2"/>
      <c r="E70" s="2"/>
      <c r="F70" s="2"/>
      <c r="G70" s="2"/>
      <c r="H70" s="2"/>
      <c r="K70" s="81"/>
      <c r="M70" s="2"/>
      <c r="N70" s="37"/>
      <c r="O70" s="3"/>
      <c r="P70" s="3"/>
      <c r="Q70" s="40"/>
      <c r="R70" s="40"/>
      <c r="S70" s="89"/>
      <c r="T70" s="90"/>
      <c r="U70" s="92"/>
      <c r="V70" s="40"/>
      <c r="W70" s="44"/>
      <c r="X70" s="44"/>
      <c r="Y70" s="47"/>
      <c r="Z70" s="46"/>
    </row>
    <row r="71" spans="1:26" ht="39.75" customHeight="1">
      <c r="A71" s="43"/>
      <c r="B71" s="50"/>
      <c r="C71" s="30"/>
      <c r="D71" s="2"/>
      <c r="E71" s="2"/>
      <c r="F71" s="2"/>
      <c r="G71" s="2"/>
      <c r="H71" s="2"/>
      <c r="K71" s="81"/>
      <c r="M71" s="2"/>
      <c r="N71" s="37"/>
      <c r="O71" s="3"/>
      <c r="P71" s="3"/>
      <c r="Q71" s="40"/>
      <c r="R71" s="40"/>
      <c r="S71" s="89" t="s">
        <v>81</v>
      </c>
      <c r="T71" s="90">
        <v>939</v>
      </c>
      <c r="U71" s="92">
        <v>75</v>
      </c>
      <c r="V71" s="40"/>
      <c r="W71" s="44"/>
      <c r="X71" s="44"/>
      <c r="Y71" s="47"/>
      <c r="Z71" s="46"/>
    </row>
    <row r="72" spans="1:26" ht="39.75" customHeight="1">
      <c r="A72" s="43"/>
      <c r="B72" s="50"/>
      <c r="C72" s="30"/>
      <c r="D72" s="2"/>
      <c r="E72" s="2"/>
      <c r="F72" s="2"/>
      <c r="G72" s="2"/>
      <c r="H72" s="2"/>
      <c r="K72" s="81"/>
      <c r="M72" s="2"/>
      <c r="N72" s="37"/>
      <c r="O72" s="3"/>
      <c r="P72" s="3"/>
      <c r="Q72" s="40"/>
      <c r="R72" s="40"/>
      <c r="S72" s="89" t="s">
        <v>83</v>
      </c>
      <c r="T72" s="91">
        <v>993</v>
      </c>
      <c r="U72" s="93">
        <v>247.8</v>
      </c>
      <c r="V72" s="40"/>
      <c r="W72" s="44"/>
      <c r="X72" s="44"/>
      <c r="Y72" s="47"/>
      <c r="Z72" s="46"/>
    </row>
    <row r="73" spans="1:26" ht="39.75" customHeight="1">
      <c r="A73" s="43"/>
      <c r="B73" s="50"/>
      <c r="C73" s="30"/>
      <c r="D73" s="2"/>
      <c r="E73" s="2"/>
      <c r="F73" s="2"/>
      <c r="G73" s="2"/>
      <c r="H73" s="2"/>
      <c r="K73" s="81"/>
      <c r="M73" s="2"/>
      <c r="N73" s="37"/>
      <c r="O73" s="3"/>
      <c r="P73" s="3"/>
      <c r="Q73" s="40"/>
      <c r="R73" s="40"/>
      <c r="S73" s="89" t="s">
        <v>84</v>
      </c>
      <c r="T73" s="90">
        <v>994</v>
      </c>
      <c r="U73" s="92">
        <v>61.8</v>
      </c>
      <c r="V73" s="40"/>
      <c r="W73" s="44"/>
      <c r="X73" s="44"/>
      <c r="Y73" s="47"/>
      <c r="Z73" s="46"/>
    </row>
    <row r="74" spans="1:26" ht="39.75" customHeight="1">
      <c r="A74" s="43"/>
      <c r="B74" s="50"/>
      <c r="C74" s="30"/>
      <c r="D74" s="2"/>
      <c r="E74" s="2"/>
      <c r="F74" s="2"/>
      <c r="G74" s="2"/>
      <c r="H74" s="2"/>
      <c r="K74" s="81"/>
      <c r="M74" s="2"/>
      <c r="N74" s="37"/>
      <c r="O74" s="3"/>
      <c r="P74" s="3"/>
      <c r="Q74" s="40"/>
      <c r="R74" s="40"/>
      <c r="S74" s="89" t="s">
        <v>85</v>
      </c>
      <c r="T74" s="91">
        <v>996</v>
      </c>
      <c r="U74" s="93">
        <v>26</v>
      </c>
      <c r="V74" s="40"/>
      <c r="W74" s="44"/>
      <c r="X74" s="44"/>
      <c r="Y74" s="47"/>
      <c r="Z74" s="46"/>
    </row>
    <row r="75" spans="1:26" ht="39.75" customHeight="1">
      <c r="A75" s="43"/>
      <c r="B75" s="50"/>
      <c r="C75" s="30"/>
      <c r="D75" s="2"/>
      <c r="E75" s="2"/>
      <c r="F75" s="2"/>
      <c r="G75" s="2"/>
      <c r="H75" s="2"/>
      <c r="K75" s="81"/>
      <c r="M75" s="2"/>
      <c r="N75" s="37"/>
      <c r="O75" s="3"/>
      <c r="P75" s="3"/>
      <c r="Q75" s="40"/>
      <c r="R75" s="40"/>
      <c r="S75" s="89"/>
      <c r="T75" s="90"/>
      <c r="U75" s="92"/>
      <c r="V75" s="40"/>
      <c r="W75" s="44"/>
      <c r="X75" s="44"/>
      <c r="Y75" s="47"/>
      <c r="Z75" s="46"/>
    </row>
    <row r="76" spans="1:26" ht="39.75" customHeight="1">
      <c r="A76" s="43"/>
      <c r="B76" s="50"/>
      <c r="C76" s="30"/>
      <c r="D76" s="2"/>
      <c r="E76" s="2"/>
      <c r="F76" s="2"/>
      <c r="G76" s="2"/>
      <c r="H76" s="2"/>
      <c r="K76" s="81"/>
      <c r="M76" s="2"/>
      <c r="N76" s="37"/>
      <c r="O76" s="3"/>
      <c r="P76" s="3"/>
      <c r="Q76" s="40"/>
      <c r="R76" s="40"/>
      <c r="S76" s="89"/>
      <c r="T76" s="91"/>
      <c r="U76" s="93"/>
      <c r="V76" s="40"/>
      <c r="W76" s="44"/>
      <c r="X76" s="44"/>
      <c r="Y76" s="47"/>
      <c r="Z76" s="46"/>
    </row>
    <row r="77" spans="1:25" ht="24.75" customHeight="1" thickBot="1">
      <c r="A77" s="42"/>
      <c r="D77" s="31"/>
      <c r="E77" s="31"/>
      <c r="F77" s="31"/>
      <c r="G77" s="31"/>
      <c r="H77" s="31"/>
      <c r="I77" s="31"/>
      <c r="J77" s="31"/>
      <c r="K77" s="81"/>
      <c r="M77" s="3"/>
      <c r="N77" s="31"/>
      <c r="O77" s="31"/>
      <c r="P77" s="35"/>
      <c r="Q77" s="40"/>
      <c r="R77" s="41"/>
      <c r="S77" s="40"/>
      <c r="T77" s="51"/>
      <c r="U77" s="94">
        <f>SUM(U70:U76)</f>
        <v>410.6</v>
      </c>
      <c r="V77" s="40"/>
      <c r="W77" s="44"/>
      <c r="X77" s="44"/>
      <c r="Y77" s="47"/>
    </row>
    <row r="78" spans="1:24" ht="27.75">
      <c r="A78" s="13" t="s">
        <v>46</v>
      </c>
      <c r="M78" s="2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57" customHeight="1">
      <c r="A79" s="33" t="s">
        <v>37</v>
      </c>
      <c r="B79" s="33"/>
      <c r="C79" s="33"/>
      <c r="D79" s="33"/>
      <c r="E79" s="33"/>
      <c r="F79" s="33"/>
      <c r="G79" s="33"/>
      <c r="H79" s="33"/>
      <c r="I79" s="33"/>
      <c r="J79" s="33"/>
      <c r="K79" s="87"/>
      <c r="L79" s="63"/>
      <c r="M79" s="2"/>
      <c r="N79" s="1"/>
      <c r="O79" s="1"/>
      <c r="P79" s="1"/>
      <c r="V79" s="1"/>
      <c r="W79" s="1"/>
      <c r="X79" s="1"/>
    </row>
    <row r="80" spans="1:24" ht="82.5" customHeight="1">
      <c r="A80" s="95" t="s">
        <v>38</v>
      </c>
      <c r="B80" s="95"/>
      <c r="C80" s="95"/>
      <c r="D80" s="95"/>
      <c r="E80" s="95"/>
      <c r="F80" s="95"/>
      <c r="G80" s="95"/>
      <c r="H80" s="95"/>
      <c r="I80" s="95"/>
      <c r="J80" s="52"/>
      <c r="K80" s="88"/>
      <c r="L80" s="64"/>
      <c r="M80" s="2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27">
      <c r="A81" s="4"/>
      <c r="M81" s="2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</sheetData>
  <sheetProtection selectLockedCells="1" selectUnlockedCells="1"/>
  <mergeCells count="3">
    <mergeCell ref="A80:I80"/>
    <mergeCell ref="T69:U69"/>
    <mergeCell ref="A69:B69"/>
  </mergeCells>
  <printOptions/>
  <pageMargins left="0.2362204724409449" right="0.2362204724409449" top="0.1968503937007874" bottom="0.1968503937007874" header="0.11811023622047245" footer="0.11811023622047245"/>
  <pageSetup fitToHeight="0" fitToWidth="1" horizontalDpi="360" verticalDpi="360" orientation="landscape" paperSize="9" scale="17" r:id="rId3"/>
  <rowBreaks count="1" manualBreakCount="1">
    <brk id="52" max="1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Parish Council</dc:creator>
  <cp:keywords/>
  <dc:description/>
  <cp:lastModifiedBy>Aislaby Parish</cp:lastModifiedBy>
  <cp:lastPrinted>2024-03-20T11:41:50Z</cp:lastPrinted>
  <dcterms:created xsi:type="dcterms:W3CDTF">2014-04-08T19:53:01Z</dcterms:created>
  <dcterms:modified xsi:type="dcterms:W3CDTF">2024-03-20T11:42:26Z</dcterms:modified>
  <cp:category/>
  <cp:version/>
  <cp:contentType/>
  <cp:contentStatus/>
</cp:coreProperties>
</file>